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도희미\Desktop\2022년일시쉼터\2021년 결산\최종_책자\"/>
    </mc:Choice>
  </mc:AlternateContent>
  <bookViews>
    <workbookView xWindow="0" yWindow="0" windowWidth="22635" windowHeight="12390"/>
  </bookViews>
  <sheets>
    <sheet name="새서식-1" sheetId="4" r:id="rId1"/>
    <sheet name="총괄표-2" sheetId="1" r:id="rId2"/>
  </sheets>
  <definedNames>
    <definedName name="_xlnm.Print_Area" localSheetId="0">'새서식-1'!$A$1:$E$16</definedName>
  </definedNames>
  <calcPr calcId="152511"/>
</workbook>
</file>

<file path=xl/calcChain.xml><?xml version="1.0" encoding="utf-8"?>
<calcChain xmlns="http://schemas.openxmlformats.org/spreadsheetml/2006/main">
  <c r="K44" i="1" l="1"/>
  <c r="K38" i="1"/>
  <c r="K39" i="1"/>
  <c r="K32" i="1"/>
  <c r="K33" i="1"/>
  <c r="K26" i="1"/>
  <c r="K20" i="1"/>
  <c r="K21" i="1"/>
  <c r="K23" i="1"/>
  <c r="K14" i="1"/>
  <c r="K15" i="1"/>
  <c r="K8" i="1"/>
  <c r="K9" i="1"/>
  <c r="F44" i="1"/>
  <c r="F46" i="1"/>
  <c r="F38" i="1"/>
  <c r="F39" i="1"/>
  <c r="F41" i="1"/>
  <c r="F32" i="1"/>
  <c r="F35" i="1"/>
  <c r="F26" i="1"/>
  <c r="F29" i="1"/>
  <c r="F20" i="1"/>
  <c r="F23" i="1"/>
  <c r="F14" i="1"/>
  <c r="F15" i="1"/>
  <c r="F17" i="1"/>
  <c r="J29" i="1" l="1"/>
  <c r="J28" i="1"/>
  <c r="J11" i="1" l="1"/>
  <c r="J10" i="1"/>
  <c r="E22" i="1" l="1"/>
  <c r="E23" i="1"/>
  <c r="I24" i="1"/>
  <c r="J23" i="1"/>
  <c r="C16" i="4" l="1"/>
  <c r="D15" i="4"/>
  <c r="E15" i="4" s="1"/>
  <c r="B16" i="4"/>
  <c r="D11" i="4"/>
  <c r="E11" i="4" s="1"/>
  <c r="J50" i="1"/>
  <c r="E51" i="1"/>
  <c r="E50" i="1"/>
  <c r="I52" i="1" l="1"/>
  <c r="H52" i="1"/>
  <c r="D52" i="1"/>
  <c r="C52" i="1"/>
  <c r="J51" i="1"/>
  <c r="J49" i="1"/>
  <c r="E49" i="1"/>
  <c r="J48" i="1"/>
  <c r="K48" i="1" s="1"/>
  <c r="E48" i="1"/>
  <c r="F48" i="1" s="1"/>
  <c r="J45" i="1"/>
  <c r="E45" i="1"/>
  <c r="J52" i="1" l="1"/>
  <c r="K52" i="1" s="1"/>
  <c r="E52" i="1"/>
  <c r="F52" i="1" s="1"/>
  <c r="E29" i="1"/>
  <c r="E28" i="1"/>
  <c r="I30" i="1" l="1"/>
  <c r="H30" i="1"/>
  <c r="D30" i="1"/>
  <c r="C30" i="1"/>
  <c r="J27" i="1"/>
  <c r="E27" i="1"/>
  <c r="J26" i="1"/>
  <c r="E26" i="1"/>
  <c r="J25" i="1"/>
  <c r="K25" i="1" s="1"/>
  <c r="E25" i="1"/>
  <c r="F25" i="1" s="1"/>
  <c r="E30" i="1" l="1"/>
  <c r="F30" i="1" s="1"/>
  <c r="J30" i="1"/>
  <c r="K30" i="1" s="1"/>
  <c r="D12" i="1" l="1"/>
  <c r="C12" i="1"/>
  <c r="E11" i="1"/>
  <c r="F11" i="1" s="1"/>
  <c r="C24" i="1" l="1"/>
  <c r="D42" i="1" l="1"/>
  <c r="C42" i="1"/>
  <c r="E41" i="1"/>
  <c r="E17" i="1" l="1"/>
  <c r="D36" i="1" l="1"/>
  <c r="C36" i="1"/>
  <c r="E35" i="1"/>
  <c r="J22" i="1" l="1"/>
  <c r="J34" i="1"/>
  <c r="E7" i="1" l="1"/>
  <c r="D8" i="4"/>
  <c r="E16" i="1" l="1"/>
  <c r="C47" i="1" l="1"/>
  <c r="I36" i="1" l="1"/>
  <c r="D24" i="1"/>
  <c r="I42" i="1" l="1"/>
  <c r="D47" i="1" l="1"/>
  <c r="H47" i="1"/>
  <c r="I47" i="1"/>
  <c r="E46" i="1"/>
  <c r="E44" i="1"/>
  <c r="H42" i="1"/>
  <c r="J42" i="1" s="1"/>
  <c r="K42" i="1" s="1"/>
  <c r="J40" i="1"/>
  <c r="J41" i="1"/>
  <c r="E40" i="1"/>
  <c r="E39" i="1"/>
  <c r="H36" i="1"/>
  <c r="E34" i="1"/>
  <c r="J47" i="1" l="1"/>
  <c r="E47" i="1"/>
  <c r="H24" i="1"/>
  <c r="J24" i="1" s="1"/>
  <c r="J21" i="1"/>
  <c r="E20" i="1"/>
  <c r="E21" i="1"/>
  <c r="H18" i="1"/>
  <c r="J17" i="1"/>
  <c r="I18" i="1"/>
  <c r="J16" i="1"/>
  <c r="D18" i="1" l="1"/>
  <c r="D53" i="1" s="1"/>
  <c r="C18" i="1"/>
  <c r="C53" i="1" s="1"/>
  <c r="E15" i="1"/>
  <c r="E10" i="1"/>
  <c r="J44" i="1" l="1"/>
  <c r="J39" i="1"/>
  <c r="J38" i="1"/>
  <c r="J35" i="1"/>
  <c r="J33" i="1"/>
  <c r="J32" i="1"/>
  <c r="J20" i="1"/>
  <c r="J15" i="1"/>
  <c r="J14" i="1"/>
  <c r="J9" i="1"/>
  <c r="J8" i="1"/>
  <c r="E33" i="1" l="1"/>
  <c r="H12" i="1"/>
  <c r="H53" i="1" s="1"/>
  <c r="I12" i="1"/>
  <c r="I53" i="1" s="1"/>
  <c r="J18" i="1" l="1"/>
  <c r="K18" i="1" s="1"/>
  <c r="D16" i="4" l="1"/>
  <c r="D14" i="4"/>
  <c r="E14" i="4" s="1"/>
  <c r="D13" i="4"/>
  <c r="E13" i="4" s="1"/>
  <c r="D12" i="4"/>
  <c r="E12" i="4" s="1"/>
  <c r="D10" i="4"/>
  <c r="E10" i="4" s="1"/>
  <c r="D9" i="4"/>
  <c r="E9" i="4" s="1"/>
  <c r="E8" i="4"/>
  <c r="E16" i="4" l="1"/>
  <c r="J7" i="1" l="1"/>
  <c r="E43" i="1" l="1"/>
  <c r="E19" i="1" l="1"/>
  <c r="F19" i="1" s="1"/>
  <c r="J19" i="1"/>
  <c r="K19" i="1" s="1"/>
  <c r="E31" i="1"/>
  <c r="F31" i="1" s="1"/>
  <c r="J31" i="1"/>
  <c r="K31" i="1" s="1"/>
  <c r="K24" i="1" l="1"/>
  <c r="E24" i="1"/>
  <c r="F24" i="1" s="1"/>
  <c r="E32" i="1" l="1"/>
  <c r="E36" i="1" l="1"/>
  <c r="F36" i="1" s="1"/>
  <c r="J36" i="1"/>
  <c r="K36" i="1" s="1"/>
  <c r="E38" i="1" l="1"/>
  <c r="J37" i="1"/>
  <c r="K37" i="1" s="1"/>
  <c r="E37" i="1"/>
  <c r="F37" i="1" s="1"/>
  <c r="E42" i="1" l="1"/>
  <c r="F42" i="1" s="1"/>
  <c r="E9" i="1" l="1"/>
  <c r="E8" i="1" l="1"/>
  <c r="F8" i="1" s="1"/>
  <c r="F9" i="1"/>
  <c r="F7" i="1"/>
  <c r="F43" i="1"/>
  <c r="E13" i="1"/>
  <c r="F13" i="1" s="1"/>
  <c r="E14" i="1"/>
  <c r="K7" i="1"/>
  <c r="J43" i="1"/>
  <c r="K43" i="1" s="1"/>
  <c r="J13" i="1"/>
  <c r="K13" i="1" s="1"/>
  <c r="E12" i="1"/>
  <c r="E18" i="1" l="1"/>
  <c r="F18" i="1" s="1"/>
  <c r="K47" i="1"/>
  <c r="F12" i="1"/>
  <c r="F47" i="1"/>
  <c r="J12" i="1"/>
  <c r="K12" i="1" s="1"/>
  <c r="E53" i="1" l="1"/>
  <c r="F53" i="1" s="1"/>
  <c r="J53" i="1"/>
  <c r="K53" i="1" s="1"/>
</calcChain>
</file>

<file path=xl/sharedStrings.xml><?xml version="1.0" encoding="utf-8"?>
<sst xmlns="http://schemas.openxmlformats.org/spreadsheetml/2006/main" count="171" uniqueCount="95">
  <si>
    <t>(%)</t>
  </si>
  <si>
    <t>①</t>
  </si>
  <si>
    <t>이월금</t>
    <phoneticPr fontId="1" type="noConversion"/>
  </si>
  <si>
    <t>청소년</t>
    <phoneticPr fontId="1" type="noConversion"/>
  </si>
  <si>
    <t>보조금</t>
    <phoneticPr fontId="1" type="noConversion"/>
  </si>
  <si>
    <t>특화사업</t>
    <phoneticPr fontId="1" type="noConversion"/>
  </si>
  <si>
    <t>수익사업</t>
    <phoneticPr fontId="1" type="noConversion"/>
  </si>
  <si>
    <t>남자</t>
    <phoneticPr fontId="1" type="noConversion"/>
  </si>
  <si>
    <t>일시</t>
    <phoneticPr fontId="1" type="noConversion"/>
  </si>
  <si>
    <t>②</t>
    <phoneticPr fontId="1" type="noConversion"/>
  </si>
  <si>
    <t>④</t>
    <phoneticPr fontId="1" type="noConversion"/>
  </si>
  <si>
    <t>③</t>
    <phoneticPr fontId="1" type="noConversion"/>
  </si>
  <si>
    <t>학교폭력</t>
    <phoneticPr fontId="1" type="noConversion"/>
  </si>
  <si>
    <t>조정센터</t>
    <phoneticPr fontId="1" type="noConversion"/>
  </si>
  <si>
    <t>쉼터</t>
    <phoneticPr fontId="1" type="noConversion"/>
  </si>
  <si>
    <t>이동</t>
    <phoneticPr fontId="1" type="noConversion"/>
  </si>
  <si>
    <t xml:space="preserve">   (단위:원)</t>
    <phoneticPr fontId="1" type="noConversion"/>
  </si>
  <si>
    <t>구분</t>
    <phoneticPr fontId="1" type="noConversion"/>
  </si>
  <si>
    <t>세    입 /  세    출</t>
    <phoneticPr fontId="1" type="noConversion"/>
  </si>
  <si>
    <t>증감</t>
  </si>
  <si>
    <t>증감률</t>
  </si>
  <si>
    <t>① 학교폭력예방 회복조정센터</t>
    <phoneticPr fontId="1" type="noConversion"/>
  </si>
  <si>
    <t>② 남자단기청소년쉼터</t>
    <phoneticPr fontId="1" type="noConversion"/>
  </si>
  <si>
    <t>③ 남자중장기청소년쉼터</t>
    <phoneticPr fontId="1" type="noConversion"/>
  </si>
  <si>
    <t>합     계</t>
  </si>
  <si>
    <t>(단위:원)</t>
    <phoneticPr fontId="1" type="noConversion"/>
  </si>
  <si>
    <r>
      <rPr>
        <sz val="10"/>
        <rFont val="한컴바탕"/>
        <family val="1"/>
        <charset val="129"/>
      </rPr>
      <t>관</t>
    </r>
  </si>
  <si>
    <r>
      <rPr>
        <sz val="10"/>
        <rFont val="한컴바탕"/>
        <family val="1"/>
        <charset val="129"/>
      </rPr>
      <t>증감률</t>
    </r>
  </si>
  <si>
    <r>
      <rPr>
        <b/>
        <sz val="10"/>
        <rFont val="한컴바탕"/>
        <family val="1"/>
        <charset val="129"/>
      </rPr>
      <t>소</t>
    </r>
    <r>
      <rPr>
        <b/>
        <sz val="10"/>
        <rFont val="Arial Narrow"/>
        <family val="2"/>
      </rPr>
      <t xml:space="preserve">    </t>
    </r>
    <r>
      <rPr>
        <b/>
        <sz val="10"/>
        <rFont val="한컴바탕"/>
        <family val="1"/>
        <charset val="129"/>
      </rPr>
      <t>계</t>
    </r>
  </si>
  <si>
    <r>
      <rPr>
        <b/>
        <sz val="10"/>
        <rFont val="한컴바탕"/>
        <family val="1"/>
        <charset val="129"/>
      </rPr>
      <t>소</t>
    </r>
    <r>
      <rPr>
        <b/>
        <sz val="10"/>
        <rFont val="Arial Narrow"/>
        <family val="2"/>
      </rPr>
      <t xml:space="preserve">     </t>
    </r>
    <r>
      <rPr>
        <b/>
        <sz val="10"/>
        <rFont val="한컴바탕"/>
        <family val="1"/>
        <charset val="129"/>
      </rPr>
      <t>계</t>
    </r>
  </si>
  <si>
    <r>
      <rPr>
        <b/>
        <sz val="10"/>
        <rFont val="한컴바탕"/>
        <family val="1"/>
        <charset val="129"/>
      </rPr>
      <t>소</t>
    </r>
    <r>
      <rPr>
        <b/>
        <sz val="10"/>
        <rFont val="Arial Narrow"/>
        <family val="2"/>
      </rPr>
      <t xml:space="preserve">      </t>
    </r>
    <r>
      <rPr>
        <b/>
        <sz val="10"/>
        <rFont val="한컴바탕"/>
        <family val="1"/>
        <charset val="129"/>
      </rPr>
      <t>계</t>
    </r>
  </si>
  <si>
    <r>
      <rPr>
        <b/>
        <sz val="11"/>
        <rFont val="한컴바탕"/>
        <family val="1"/>
        <charset val="129"/>
      </rPr>
      <t>합</t>
    </r>
    <r>
      <rPr>
        <b/>
        <sz val="11"/>
        <rFont val="Arial Narrow"/>
        <family val="2"/>
      </rPr>
      <t xml:space="preserve">     </t>
    </r>
    <r>
      <rPr>
        <b/>
        <sz val="11"/>
        <rFont val="한컴바탕"/>
        <family val="1"/>
        <charset val="129"/>
      </rPr>
      <t>계</t>
    </r>
  </si>
  <si>
    <r>
      <rPr>
        <sz val="11"/>
        <rFont val="HY헤드라인M"/>
        <family val="1"/>
        <charset val="129"/>
      </rPr>
      <t>구분</t>
    </r>
    <phoneticPr fontId="1" type="noConversion"/>
  </si>
  <si>
    <r>
      <rPr>
        <sz val="11"/>
        <rFont val="HY헤드라인M"/>
        <family val="1"/>
        <charset val="129"/>
      </rPr>
      <t>세</t>
    </r>
    <r>
      <rPr>
        <sz val="11"/>
        <rFont val="Arial Narrow"/>
        <family val="2"/>
      </rPr>
      <t xml:space="preserve">          </t>
    </r>
    <r>
      <rPr>
        <sz val="11"/>
        <rFont val="HY헤드라인M"/>
        <family val="1"/>
        <charset val="129"/>
      </rPr>
      <t>입</t>
    </r>
    <phoneticPr fontId="1" type="noConversion"/>
  </si>
  <si>
    <r>
      <rPr>
        <sz val="11"/>
        <rFont val="HY헤드라인M"/>
        <family val="1"/>
        <charset val="129"/>
      </rPr>
      <t>세</t>
    </r>
    <r>
      <rPr>
        <sz val="11"/>
        <rFont val="Arial Narrow"/>
        <family val="2"/>
      </rPr>
      <t xml:space="preserve">          </t>
    </r>
    <r>
      <rPr>
        <sz val="11"/>
        <rFont val="HY헤드라인M"/>
        <family val="1"/>
        <charset val="129"/>
      </rPr>
      <t>출</t>
    </r>
    <phoneticPr fontId="1" type="noConversion"/>
  </si>
  <si>
    <r>
      <rPr>
        <sz val="10"/>
        <rFont val="한컴바탕"/>
        <family val="1"/>
        <charset val="129"/>
      </rPr>
      <t>증감률</t>
    </r>
    <phoneticPr fontId="1" type="noConversion"/>
  </si>
  <si>
    <t>학교폭력
예방사업</t>
    <phoneticPr fontId="1" type="noConversion"/>
  </si>
  <si>
    <t>청소년성문화
센터운영</t>
    <phoneticPr fontId="1" type="noConversion"/>
  </si>
  <si>
    <t>이월금</t>
    <phoneticPr fontId="1" type="noConversion"/>
  </si>
  <si>
    <t>사무비</t>
    <phoneticPr fontId="1" type="noConversion"/>
  </si>
  <si>
    <t>사업비</t>
    <phoneticPr fontId="1" type="noConversion"/>
  </si>
  <si>
    <t>수익사업</t>
    <phoneticPr fontId="1" type="noConversion"/>
  </si>
  <si>
    <t>수익사업</t>
    <phoneticPr fontId="1" type="noConversion"/>
  </si>
  <si>
    <t>이월금</t>
    <phoneticPr fontId="1" type="noConversion"/>
  </si>
  <si>
    <t>수익사업</t>
    <phoneticPr fontId="1" type="noConversion"/>
  </si>
  <si>
    <t>예비비 및 기타</t>
    <phoneticPr fontId="1" type="noConversion"/>
  </si>
  <si>
    <t>후원금</t>
    <phoneticPr fontId="1" type="noConversion"/>
  </si>
  <si>
    <t>수익사업</t>
    <phoneticPr fontId="1" type="noConversion"/>
  </si>
  <si>
    <t>이월금</t>
    <phoneticPr fontId="1" type="noConversion"/>
  </si>
  <si>
    <t>수익사업</t>
    <phoneticPr fontId="1" type="noConversion"/>
  </si>
  <si>
    <t>쉼터</t>
    <phoneticPr fontId="1" type="noConversion"/>
  </si>
  <si>
    <t>청소년</t>
    <phoneticPr fontId="1" type="noConversion"/>
  </si>
  <si>
    <t>청소년</t>
    <phoneticPr fontId="1" type="noConversion"/>
  </si>
  <si>
    <t>예산(A)</t>
    <phoneticPr fontId="1" type="noConversion"/>
  </si>
  <si>
    <t>결산(B)</t>
    <phoneticPr fontId="1" type="noConversion"/>
  </si>
  <si>
    <t>(B-A)</t>
    <phoneticPr fontId="1" type="noConversion"/>
  </si>
  <si>
    <t>결산(B)</t>
    <phoneticPr fontId="1" type="noConversion"/>
  </si>
  <si>
    <r>
      <t xml:space="preserve">증감
</t>
    </r>
    <r>
      <rPr>
        <sz val="9"/>
        <rFont val="한컴바탕"/>
        <family val="1"/>
        <charset val="129"/>
      </rPr>
      <t>(B-A)</t>
    </r>
    <phoneticPr fontId="1" type="noConversion"/>
  </si>
  <si>
    <t>중장기</t>
    <phoneticPr fontId="1" type="noConversion"/>
  </si>
  <si>
    <t>단기</t>
    <phoneticPr fontId="1" type="noConversion"/>
  </si>
  <si>
    <r>
      <rPr>
        <sz val="10"/>
        <color theme="1"/>
        <rFont val="돋움"/>
        <family val="3"/>
        <charset val="129"/>
      </rPr>
      <t>예비비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돋움"/>
        <family val="3"/>
        <charset val="129"/>
      </rPr>
      <t>기타</t>
    </r>
    <phoneticPr fontId="1" type="noConversion"/>
  </si>
  <si>
    <t>잡수입</t>
    <phoneticPr fontId="1" type="noConversion"/>
  </si>
  <si>
    <t>잡수입</t>
    <phoneticPr fontId="1" type="noConversion"/>
  </si>
  <si>
    <t>잡수입</t>
    <phoneticPr fontId="1" type="noConversion"/>
  </si>
  <si>
    <t>잡수입</t>
    <phoneticPr fontId="1" type="noConversion"/>
  </si>
  <si>
    <t>잡수입</t>
    <phoneticPr fontId="1" type="noConversion"/>
  </si>
  <si>
    <r>
      <t xml:space="preserve"> </t>
    </r>
    <r>
      <rPr>
        <sz val="20"/>
        <color indexed="9"/>
        <rFont val="맑은 고딕"/>
        <family val="3"/>
        <charset val="129"/>
      </rPr>
      <t>◎</t>
    </r>
    <r>
      <rPr>
        <sz val="20"/>
        <color indexed="9"/>
        <rFont val="HY헤드라인M"/>
        <family val="1"/>
        <charset val="129"/>
      </rPr>
      <t xml:space="preserve"> 부산광역시청소년종합지원센터
2021년도 결산(안) 심사․의결에  관한 사항</t>
    </r>
    <phoneticPr fontId="13" type="noConversion"/>
  </si>
  <si>
    <t xml:space="preserve">  ▣ 회계기간 : 2021.1.1-2021.12.31                                                                                                    </t>
    <phoneticPr fontId="1" type="noConversion"/>
  </si>
  <si>
    <t>2021년</t>
    <phoneticPr fontId="1" type="noConversion"/>
  </si>
  <si>
    <t xml:space="preserve">  ▣ 회계기간 : 2021.1.1-2021.12.31                                                                                                    </t>
    <phoneticPr fontId="1" type="noConversion"/>
  </si>
  <si>
    <r>
      <t>2021</t>
    </r>
    <r>
      <rPr>
        <sz val="10"/>
        <rFont val="한컴바탕"/>
        <family val="1"/>
        <charset val="129"/>
      </rPr>
      <t>년</t>
    </r>
    <phoneticPr fontId="1" type="noConversion"/>
  </si>
  <si>
    <r>
      <t>2021</t>
    </r>
    <r>
      <rPr>
        <sz val="10"/>
        <rFont val="한컴바탕"/>
        <family val="1"/>
        <charset val="129"/>
      </rPr>
      <t>년</t>
    </r>
    <phoneticPr fontId="1" type="noConversion"/>
  </si>
  <si>
    <r>
      <t>2021</t>
    </r>
    <r>
      <rPr>
        <sz val="10"/>
        <rFont val="한컴바탕"/>
        <family val="1"/>
        <charset val="129"/>
      </rPr>
      <t>년</t>
    </r>
    <phoneticPr fontId="1" type="noConversion"/>
  </si>
  <si>
    <r>
      <t>2021</t>
    </r>
    <r>
      <rPr>
        <sz val="10"/>
        <rFont val="한컴바탕"/>
        <family val="1"/>
        <charset val="129"/>
      </rPr>
      <t>년</t>
    </r>
    <phoneticPr fontId="1" type="noConversion"/>
  </si>
  <si>
    <t>예방회복</t>
    <phoneticPr fontId="1" type="noConversion"/>
  </si>
  <si>
    <t>자립</t>
    <phoneticPr fontId="1" type="noConversion"/>
  </si>
  <si>
    <t>지원관</t>
    <phoneticPr fontId="1" type="noConversion"/>
  </si>
  <si>
    <t>잡수입</t>
    <phoneticPr fontId="1" type="noConversion"/>
  </si>
  <si>
    <t>예비비 및 기타</t>
    <phoneticPr fontId="1" type="noConversion"/>
  </si>
  <si>
    <t>⑤</t>
    <phoneticPr fontId="1" type="noConversion"/>
  </si>
  <si>
    <t>⑥</t>
    <phoneticPr fontId="1" type="noConversion"/>
  </si>
  <si>
    <t>⑦</t>
    <phoneticPr fontId="1" type="noConversion"/>
  </si>
  <si>
    <t>⑧</t>
    <phoneticPr fontId="1" type="noConversion"/>
  </si>
  <si>
    <t>성문화</t>
    <phoneticPr fontId="1" type="noConversion"/>
  </si>
  <si>
    <t>센터</t>
    <phoneticPr fontId="1" type="noConversion"/>
  </si>
  <si>
    <t>④ 청소년자립지원관</t>
    <phoneticPr fontId="1" type="noConversion"/>
  </si>
  <si>
    <t>⑤ 일시청소년쉼터</t>
    <phoneticPr fontId="1" type="noConversion"/>
  </si>
  <si>
    <t>⑥ 이동청소년쉼터</t>
    <phoneticPr fontId="1" type="noConversion"/>
  </si>
  <si>
    <t>⑦ 청소년성문화센터</t>
    <phoneticPr fontId="1" type="noConversion"/>
  </si>
  <si>
    <t>성매매아동
청소년지원센터</t>
    <phoneticPr fontId="1" type="noConversion"/>
  </si>
  <si>
    <t>수익사업</t>
    <phoneticPr fontId="1" type="noConversion"/>
  </si>
  <si>
    <t>예비비 및 기타</t>
    <phoneticPr fontId="1" type="noConversion"/>
  </si>
  <si>
    <t>지원센터</t>
    <phoneticPr fontId="1" type="noConversion"/>
  </si>
  <si>
    <t>성매매
피해아동</t>
    <phoneticPr fontId="1" type="noConversion"/>
  </si>
  <si>
    <t>⑧ 성매매피해아동ㆍ청소년지원센터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</si>
</sst>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#,##0_ "/>
    <numFmt numFmtId="178" formatCode="0.0"/>
    <numFmt numFmtId="181" formatCode="0_);[Red]\(0\)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.6"/>
      <color rgb="FF000000"/>
      <name val="중앙세명조"/>
      <family val="3"/>
      <charset val="129"/>
    </font>
    <font>
      <b/>
      <sz val="16"/>
      <color rgb="FF78787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한컴바탕"/>
      <family val="1"/>
      <charset val="129"/>
    </font>
    <font>
      <sz val="10"/>
      <color theme="1"/>
      <name val="Arial Narrow"/>
      <family val="2"/>
    </font>
    <font>
      <sz val="10"/>
      <name val="맑은 고딕"/>
      <family val="3"/>
      <charset val="129"/>
    </font>
    <font>
      <sz val="10"/>
      <color rgb="FF000000"/>
      <name val="한컴돋움"/>
      <family val="1"/>
      <charset val="129"/>
    </font>
    <font>
      <sz val="11"/>
      <color rgb="FF000000"/>
      <name val="HY헤드라인M"/>
      <family val="1"/>
      <charset val="129"/>
    </font>
    <font>
      <sz val="20"/>
      <color theme="0"/>
      <name val="HY헤드라인M"/>
      <family val="1"/>
      <charset val="129"/>
    </font>
    <font>
      <sz val="20"/>
      <color indexed="9"/>
      <name val="맑은 고딕"/>
      <family val="3"/>
      <charset val="129"/>
    </font>
    <font>
      <sz val="20"/>
      <color indexed="9"/>
      <name val="HY헤드라인M"/>
      <family val="1"/>
      <charset val="129"/>
    </font>
    <font>
      <sz val="8"/>
      <name val="돋움"/>
      <family val="3"/>
      <charset val="129"/>
    </font>
    <font>
      <sz val="14"/>
      <name val="맑은 고딕"/>
      <family val="3"/>
      <charset val="129"/>
      <scheme val="major"/>
    </font>
    <font>
      <sz val="14"/>
      <name val="HY헤드라인M"/>
      <family val="1"/>
      <charset val="129"/>
    </font>
    <font>
      <sz val="12"/>
      <name val="맑은 고딕"/>
      <family val="3"/>
      <charset val="129"/>
      <scheme val="major"/>
    </font>
    <font>
      <sz val="16"/>
      <name val="Arial Narrow"/>
      <family val="2"/>
    </font>
    <font>
      <sz val="12"/>
      <color theme="1"/>
      <name val="맑은 고딕"/>
      <family val="3"/>
      <charset val="129"/>
      <scheme val="major"/>
    </font>
    <font>
      <sz val="16"/>
      <color theme="1"/>
      <name val="Arial Narrow"/>
      <family val="2"/>
    </font>
    <font>
      <b/>
      <sz val="14"/>
      <name val="맑은 고딕"/>
      <family val="3"/>
      <charset val="129"/>
      <scheme val="major"/>
    </font>
    <font>
      <b/>
      <sz val="16"/>
      <name val="Arial Narrow"/>
      <family val="2"/>
    </font>
    <font>
      <sz val="1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name val="Arial Narrow"/>
      <family val="2"/>
    </font>
    <font>
      <sz val="11"/>
      <name val="HY헤드라인M"/>
      <family val="1"/>
      <charset val="129"/>
    </font>
    <font>
      <sz val="10"/>
      <name val="Arial Narrow"/>
      <family val="2"/>
    </font>
    <font>
      <sz val="10"/>
      <name val="돋움"/>
      <family val="3"/>
      <charset val="129"/>
    </font>
    <font>
      <sz val="9"/>
      <name val="한컴바탕"/>
      <family val="1"/>
      <charset val="129"/>
    </font>
    <font>
      <sz val="10.5"/>
      <name val="Arial Narrow"/>
      <family val="2"/>
    </font>
    <font>
      <b/>
      <sz val="10"/>
      <name val="Arial Narrow"/>
      <family val="2"/>
    </font>
    <font>
      <b/>
      <sz val="10"/>
      <name val="한컴바탕"/>
      <family val="1"/>
      <charset val="129"/>
    </font>
    <font>
      <b/>
      <sz val="10.5"/>
      <name val="Arial Narrow"/>
      <family val="2"/>
    </font>
    <font>
      <b/>
      <sz val="11"/>
      <name val="Arial Narrow"/>
      <family val="2"/>
    </font>
    <font>
      <b/>
      <sz val="11"/>
      <name val="한컴바탕"/>
      <family val="1"/>
      <charset val="129"/>
    </font>
    <font>
      <sz val="10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1" tint="0.499984740745262"/>
      </left>
      <right style="double">
        <color rgb="FF000000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rgb="FF000000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uble">
        <color rgb="FF00000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double">
        <color theme="1" tint="0.14990691854609822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499984740745262"/>
      </right>
      <top style="double">
        <color rgb="FF000000"/>
      </top>
      <bottom/>
      <diagonal/>
    </border>
    <border>
      <left style="thin">
        <color theme="1" tint="0.499984740745262"/>
      </left>
      <right style="medium">
        <color indexed="64"/>
      </right>
      <top style="double">
        <color rgb="FF000000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14996795556505021"/>
      </right>
      <top style="medium">
        <color indexed="64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indexed="64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indexed="64"/>
      </right>
      <top style="medium">
        <color indexed="64"/>
      </top>
      <bottom style="thin">
        <color theme="1" tint="0.14996795556505021"/>
      </bottom>
      <diagonal/>
    </border>
    <border>
      <left style="medium">
        <color indexed="64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indexed="64"/>
      </right>
      <top style="thin">
        <color theme="1" tint="0.14996795556505021"/>
      </top>
      <bottom/>
      <diagonal/>
    </border>
    <border>
      <left style="medium">
        <color indexed="64"/>
      </left>
      <right style="thin">
        <color theme="1" tint="0.14996795556505021"/>
      </right>
      <top style="thin">
        <color theme="1" tint="0.14996795556505021"/>
      </top>
      <bottom style="double">
        <color theme="1" tint="0.14990691854609822"/>
      </bottom>
      <diagonal/>
    </border>
    <border>
      <left style="thin">
        <color theme="1" tint="0.14996795556505021"/>
      </left>
      <right style="medium">
        <color indexed="64"/>
      </right>
      <top/>
      <bottom style="double">
        <color theme="1" tint="0.14990691854609822"/>
      </bottom>
      <diagonal/>
    </border>
    <border>
      <left style="medium">
        <color indexed="64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indexed="64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indexed="64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medium">
        <color indexed="64"/>
      </left>
      <right style="thin">
        <color theme="1" tint="0.14996795556505021"/>
      </right>
      <top style="thin">
        <color theme="1" tint="0.14996795556505021"/>
      </top>
      <bottom style="medium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indexed="64"/>
      </bottom>
      <diagonal/>
    </border>
    <border>
      <left style="thin">
        <color theme="1" tint="0.14996795556505021"/>
      </left>
      <right style="medium">
        <color indexed="64"/>
      </right>
      <top style="thin">
        <color theme="1" tint="0.14996795556505021"/>
      </top>
      <bottom style="medium">
        <color indexed="64"/>
      </bottom>
      <diagonal/>
    </border>
    <border>
      <left style="thin">
        <color theme="1" tint="0.499984740745262"/>
      </left>
      <right style="double">
        <color rgb="FF000000"/>
      </right>
      <top style="medium">
        <color theme="1" tint="0.499984740745262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6" fillId="0" borderId="0" xfId="0" applyNumberFormat="1" applyFont="1" applyFill="1">
      <alignment vertical="center"/>
    </xf>
    <xf numFmtId="3" fontId="6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41" fontId="0" fillId="0" borderId="0" xfId="1" applyFont="1">
      <alignment vertical="center"/>
    </xf>
    <xf numFmtId="41" fontId="16" fillId="0" borderId="19" xfId="1" applyFont="1" applyBorder="1" applyAlignment="1">
      <alignment horizontal="center" vertical="center" wrapText="1"/>
    </xf>
    <xf numFmtId="41" fontId="16" fillId="0" borderId="21" xfId="1" applyFont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right" vertical="center" wrapText="1" indent="1"/>
    </xf>
    <xf numFmtId="41" fontId="17" fillId="0" borderId="20" xfId="1" applyFont="1" applyBorder="1" applyAlignment="1">
      <alignment horizontal="right" vertical="center" indent="1"/>
    </xf>
    <xf numFmtId="3" fontId="17" fillId="0" borderId="20" xfId="0" applyNumberFormat="1" applyFont="1" applyBorder="1" applyAlignment="1">
      <alignment horizontal="right" vertical="center" wrapText="1" indent="1"/>
    </xf>
    <xf numFmtId="41" fontId="17" fillId="0" borderId="20" xfId="1" applyFont="1" applyFill="1" applyBorder="1" applyAlignment="1">
      <alignment horizontal="right" vertical="center" indent="1"/>
    </xf>
    <xf numFmtId="3" fontId="17" fillId="0" borderId="2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>
      <alignment vertical="center"/>
    </xf>
    <xf numFmtId="3" fontId="19" fillId="0" borderId="20" xfId="0" applyNumberFormat="1" applyFont="1" applyBorder="1" applyAlignment="1">
      <alignment horizontal="right" vertical="center" wrapText="1" indent="1"/>
    </xf>
    <xf numFmtId="0" fontId="22" fillId="0" borderId="0" xfId="0" applyFont="1">
      <alignment vertical="center"/>
    </xf>
    <xf numFmtId="41" fontId="22" fillId="0" borderId="0" xfId="1" applyFont="1">
      <alignment vertical="center"/>
    </xf>
    <xf numFmtId="176" fontId="22" fillId="0" borderId="0" xfId="0" applyNumberFormat="1" applyFo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176" fontId="26" fillId="0" borderId="9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 wrapText="1"/>
    </xf>
    <xf numFmtId="176" fontId="26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5" xfId="0" applyNumberFormat="1" applyFont="1" applyFill="1" applyBorder="1" applyAlignment="1">
      <alignment horizontal="right" vertical="center" wrapText="1"/>
    </xf>
    <xf numFmtId="10" fontId="29" fillId="0" borderId="10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right" vertical="center" wrapText="1"/>
    </xf>
    <xf numFmtId="10" fontId="29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41" fontId="29" fillId="0" borderId="2" xfId="1" applyFont="1" applyBorder="1" applyAlignment="1">
      <alignment horizontal="righ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3" fontId="32" fillId="3" borderId="13" xfId="0" applyNumberFormat="1" applyFont="1" applyFill="1" applyBorder="1" applyAlignment="1">
      <alignment horizontal="right" vertical="center" wrapText="1"/>
    </xf>
    <xf numFmtId="10" fontId="32" fillId="3" borderId="14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10" fontId="29" fillId="0" borderId="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29" fillId="0" borderId="18" xfId="0" applyNumberFormat="1" applyFont="1" applyFill="1" applyBorder="1" applyAlignment="1">
      <alignment horizontal="right" vertical="center" wrapText="1"/>
    </xf>
    <xf numFmtId="177" fontId="29" fillId="0" borderId="2" xfId="0" applyNumberFormat="1" applyFont="1" applyBorder="1" applyAlignment="1">
      <alignment horizontal="right" vertical="center" wrapText="1"/>
    </xf>
    <xf numFmtId="177" fontId="29" fillId="0" borderId="2" xfId="1" applyNumberFormat="1" applyFont="1" applyBorder="1" applyAlignment="1">
      <alignment horizontal="right" vertical="center" wrapText="1"/>
    </xf>
    <xf numFmtId="0" fontId="28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1" fontId="29" fillId="0" borderId="4" xfId="1" applyFont="1" applyBorder="1" applyAlignment="1">
      <alignment horizontal="right" vertical="center" wrapText="1"/>
    </xf>
    <xf numFmtId="177" fontId="29" fillId="0" borderId="4" xfId="0" applyNumberFormat="1" applyFont="1" applyBorder="1" applyAlignment="1">
      <alignment horizontal="right" vertical="center" wrapText="1"/>
    </xf>
    <xf numFmtId="177" fontId="29" fillId="0" borderId="4" xfId="1" applyNumberFormat="1" applyFont="1" applyBorder="1" applyAlignment="1">
      <alignment horizontal="right" vertical="center" wrapText="1"/>
    </xf>
    <xf numFmtId="177" fontId="29" fillId="0" borderId="2" xfId="1" applyNumberFormat="1" applyFont="1" applyFill="1" applyBorder="1" applyAlignment="1">
      <alignment horizontal="right" vertical="center" wrapText="1"/>
    </xf>
    <xf numFmtId="0" fontId="30" fillId="3" borderId="23" xfId="0" applyFont="1" applyFill="1" applyBorder="1" applyAlignment="1">
      <alignment horizontal="center" vertical="center" wrapText="1"/>
    </xf>
    <xf numFmtId="3" fontId="32" fillId="3" borderId="23" xfId="0" applyNumberFormat="1" applyFont="1" applyFill="1" applyBorder="1" applyAlignment="1">
      <alignment horizontal="right" vertical="center" wrapText="1"/>
    </xf>
    <xf numFmtId="10" fontId="32" fillId="3" borderId="24" xfId="0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177" fontId="29" fillId="0" borderId="4" xfId="1" applyNumberFormat="1" applyFont="1" applyFill="1" applyBorder="1" applyAlignment="1">
      <alignment horizontal="right" vertical="center" wrapText="1"/>
    </xf>
    <xf numFmtId="3" fontId="19" fillId="0" borderId="19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76" fontId="26" fillId="0" borderId="31" xfId="0" applyNumberFormat="1" applyFont="1" applyBorder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0" fontId="29" fillId="0" borderId="35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center" vertical="center" wrapText="1"/>
    </xf>
    <xf numFmtId="10" fontId="29" fillId="0" borderId="37" xfId="0" applyNumberFormat="1" applyFont="1" applyBorder="1" applyAlignment="1">
      <alignment horizontal="right" vertical="center" wrapText="1"/>
    </xf>
    <xf numFmtId="0" fontId="5" fillId="0" borderId="38" xfId="0" applyFont="1" applyFill="1" applyBorder="1" applyAlignment="1">
      <alignment horizontal="center" vertical="center" wrapText="1"/>
    </xf>
    <xf numFmtId="10" fontId="32" fillId="3" borderId="39" xfId="0" applyNumberFormat="1" applyFont="1" applyFill="1" applyBorder="1" applyAlignment="1">
      <alignment horizontal="right" vertical="center" wrapText="1"/>
    </xf>
    <xf numFmtId="10" fontId="29" fillId="0" borderId="40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41" xfId="0" applyFont="1" applyBorder="1">
      <alignment vertical="center"/>
    </xf>
    <xf numFmtId="0" fontId="5" fillId="0" borderId="42" xfId="0" applyFont="1" applyBorder="1" applyAlignment="1">
      <alignment horizontal="center" vertical="center" wrapText="1"/>
    </xf>
    <xf numFmtId="10" fontId="29" fillId="0" borderId="43" xfId="0" applyNumberFormat="1" applyFont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33" fillId="0" borderId="45" xfId="0" applyNumberFormat="1" applyFont="1" applyFill="1" applyBorder="1" applyAlignment="1">
      <alignment horizontal="right" vertical="center" wrapText="1"/>
    </xf>
    <xf numFmtId="3" fontId="33" fillId="0" borderId="45" xfId="0" applyNumberFormat="1" applyFont="1" applyBorder="1" applyAlignment="1">
      <alignment horizontal="right" vertical="center" wrapText="1"/>
    </xf>
    <xf numFmtId="10" fontId="33" fillId="0" borderId="46" xfId="0" applyNumberFormat="1" applyFont="1" applyBorder="1" applyAlignment="1">
      <alignment horizontal="right" vertical="center" wrapText="1"/>
    </xf>
    <xf numFmtId="0" fontId="33" fillId="0" borderId="47" xfId="0" applyFont="1" applyBorder="1" applyAlignment="1">
      <alignment horizontal="center" vertical="center" wrapText="1"/>
    </xf>
    <xf numFmtId="10" fontId="33" fillId="0" borderId="48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76" fontId="16" fillId="0" borderId="53" xfId="0" applyNumberFormat="1" applyFont="1" applyBorder="1" applyAlignment="1">
      <alignment horizontal="center" vertical="center" wrapText="1"/>
    </xf>
    <xf numFmtId="176" fontId="16" fillId="0" borderId="55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0" fontId="17" fillId="0" borderId="57" xfId="0" applyNumberFormat="1" applyFont="1" applyBorder="1" applyAlignment="1">
      <alignment horizontal="right" vertical="center" wrapText="1" indent="1"/>
    </xf>
    <xf numFmtId="0" fontId="16" fillId="0" borderId="52" xfId="0" applyFont="1" applyBorder="1" applyAlignment="1">
      <alignment horizontal="center" vertical="center" wrapText="1"/>
    </xf>
    <xf numFmtId="10" fontId="17" fillId="0" borderId="58" xfId="0" applyNumberFormat="1" applyFont="1" applyBorder="1" applyAlignment="1">
      <alignment horizontal="right" vertical="center" wrapText="1" indent="1"/>
    </xf>
    <xf numFmtId="0" fontId="16" fillId="0" borderId="52" xfId="0" applyFont="1" applyFill="1" applyBorder="1" applyAlignment="1">
      <alignment horizontal="center" vertical="center" wrapText="1"/>
    </xf>
    <xf numFmtId="10" fontId="17" fillId="0" borderId="58" xfId="0" applyNumberFormat="1" applyFont="1" applyFill="1" applyBorder="1" applyAlignment="1">
      <alignment horizontal="right" vertical="center" wrapText="1" indent="1"/>
    </xf>
    <xf numFmtId="0" fontId="18" fillId="0" borderId="52" xfId="0" applyFont="1" applyFill="1" applyBorder="1" applyAlignment="1">
      <alignment horizontal="center" vertical="center" wrapText="1"/>
    </xf>
    <xf numFmtId="10" fontId="19" fillId="0" borderId="58" xfId="0" applyNumberFormat="1" applyFont="1" applyBorder="1" applyAlignment="1">
      <alignment horizontal="right" vertical="center" wrapText="1" indent="1"/>
    </xf>
    <xf numFmtId="10" fontId="19" fillId="0" borderId="53" xfId="0" applyNumberFormat="1" applyFont="1" applyBorder="1" applyAlignment="1">
      <alignment horizontal="right" vertical="center" wrapText="1" indent="1"/>
    </xf>
    <xf numFmtId="0" fontId="20" fillId="5" borderId="60" xfId="0" applyFont="1" applyFill="1" applyBorder="1" applyAlignment="1">
      <alignment horizontal="center" vertical="center" wrapText="1"/>
    </xf>
    <xf numFmtId="3" fontId="21" fillId="5" borderId="61" xfId="0" applyNumberFormat="1" applyFont="1" applyFill="1" applyBorder="1" applyAlignment="1">
      <alignment horizontal="right" vertical="center" wrapText="1" indent="1"/>
    </xf>
    <xf numFmtId="10" fontId="21" fillId="5" borderId="62" xfId="0" applyNumberFormat="1" applyFont="1" applyFill="1" applyBorder="1" applyAlignment="1">
      <alignment horizontal="right" vertical="center" wrapText="1" indent="1"/>
    </xf>
    <xf numFmtId="0" fontId="22" fillId="0" borderId="5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81" fontId="29" fillId="0" borderId="2" xfId="1" applyNumberFormat="1" applyFont="1" applyBorder="1" applyAlignment="1">
      <alignment horizontal="right" vertical="center" wrapText="1"/>
    </xf>
    <xf numFmtId="10" fontId="29" fillId="0" borderId="63" xfId="0" applyNumberFormat="1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</xdr:rowOff>
    </xdr:from>
    <xdr:to>
      <xdr:col>5</xdr:col>
      <xdr:colOff>0</xdr:colOff>
      <xdr:row>2</xdr:row>
      <xdr:rowOff>609600</xdr:rowOff>
    </xdr:to>
    <xdr:sp macro="" textlink="">
      <xdr:nvSpPr>
        <xdr:cNvPr id="2" name="모서리가 둥근 직사각형 1"/>
        <xdr:cNvSpPr/>
      </xdr:nvSpPr>
      <xdr:spPr>
        <a:xfrm>
          <a:off x="85725" y="1123950"/>
          <a:ext cx="7191375" cy="581025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부산광역시청소년종합지원센터 </a:t>
          </a:r>
          <a:r>
            <a:rPr lang="en-US" altLang="ko-KR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2021</a:t>
          </a:r>
          <a:r>
            <a:rPr lang="ko-KR" altLang="en-US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년도 결산</a:t>
          </a:r>
          <a:r>
            <a:rPr lang="en-US" altLang="ko-KR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안</a:t>
          </a:r>
          <a:r>
            <a:rPr lang="en-US" altLang="ko-KR" sz="17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</a:t>
          </a:r>
          <a:r>
            <a:rPr lang="ko-KR" altLang="en-US" sz="1700" b="0" cap="none" spc="0">
              <a:ln>
                <a:noFill/>
              </a:ln>
              <a:solidFill>
                <a:srgbClr val="0070C0"/>
              </a:solidFill>
              <a:effectLst/>
              <a:latin typeface="HY헤드라인M" pitchFamily="18" charset="-127"/>
              <a:ea typeface="HY헤드라인M" pitchFamily="18" charset="-127"/>
            </a:rPr>
            <a:t>총괄집계표</a:t>
          </a:r>
          <a:endParaRPr lang="en-US" altLang="ko-KR" sz="1700" b="0" cap="none" spc="0">
            <a:ln>
              <a:noFill/>
            </a:ln>
            <a:solidFill>
              <a:srgbClr val="0070C0"/>
            </a:solidFill>
            <a:effectLst/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257174</xdr:rowOff>
    </xdr:from>
    <xdr:to>
      <xdr:col>10</xdr:col>
      <xdr:colOff>714374</xdr:colOff>
      <xdr:row>1</xdr:row>
      <xdr:rowOff>514350</xdr:rowOff>
    </xdr:to>
    <xdr:sp macro="" textlink="">
      <xdr:nvSpPr>
        <xdr:cNvPr id="2" name="모서리가 둥근 직사각형 1"/>
        <xdr:cNvSpPr/>
      </xdr:nvSpPr>
      <xdr:spPr>
        <a:xfrm>
          <a:off x="47625" y="257174"/>
          <a:ext cx="8553449" cy="552451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부산광역시청소년종합지원센터 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2021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년도 </a:t>
          </a:r>
          <a:r>
            <a:rPr lang="ko-KR" altLang="en-US" sz="1800" b="0" cap="none" spc="0" baseline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 결산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안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세입∙세출 총괄표</a:t>
          </a:r>
          <a:endParaRPr lang="en-US" altLang="ko-KR" sz="1800" b="0" cap="none" spc="0">
            <a:ln>
              <a:noFill/>
            </a:ln>
            <a:solidFill>
              <a:schemeClr val="tx1"/>
            </a:solidFill>
            <a:effectLst/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7" zoomScaleNormal="100" workbookViewId="0">
      <selection activeCell="I15" sqref="I15"/>
    </sheetView>
  </sheetViews>
  <sheetFormatPr defaultRowHeight="16.5"/>
  <cols>
    <col min="1" max="1" width="31" customWidth="1"/>
    <col min="2" max="2" width="19.75" customWidth="1"/>
    <col min="3" max="3" width="19.75" style="9" customWidth="1"/>
    <col min="4" max="4" width="16.625" customWidth="1"/>
    <col min="5" max="5" width="14.625" style="2" customWidth="1"/>
  </cols>
  <sheetData>
    <row r="1" spans="1:7" ht="66.75" customHeight="1">
      <c r="A1" s="104" t="s">
        <v>66</v>
      </c>
      <c r="B1" s="104"/>
      <c r="C1" s="104"/>
      <c r="D1" s="104"/>
      <c r="E1" s="104"/>
    </row>
    <row r="2" spans="1:7" ht="19.5" customHeight="1">
      <c r="A2" s="1"/>
    </row>
    <row r="3" spans="1:7" ht="56.25" customHeight="1">
      <c r="A3" s="105"/>
      <c r="B3" s="105"/>
      <c r="C3" s="105"/>
      <c r="D3" s="105"/>
      <c r="E3" s="105"/>
    </row>
    <row r="4" spans="1:7" ht="27.75" customHeight="1" thickBot="1">
      <c r="A4" s="87" t="s">
        <v>67</v>
      </c>
      <c r="B4" s="87"/>
      <c r="C4" s="87"/>
      <c r="D4" s="87"/>
      <c r="E4" s="88" t="s">
        <v>25</v>
      </c>
    </row>
    <row r="5" spans="1:7" s="3" customFormat="1" ht="30.75" customHeight="1">
      <c r="A5" s="106" t="s">
        <v>17</v>
      </c>
      <c r="B5" s="109" t="s">
        <v>18</v>
      </c>
      <c r="C5" s="109"/>
      <c r="D5" s="109"/>
      <c r="E5" s="110"/>
    </row>
    <row r="6" spans="1:7" s="3" customFormat="1" ht="30" customHeight="1">
      <c r="A6" s="107"/>
      <c r="B6" s="10" t="s">
        <v>68</v>
      </c>
      <c r="C6" s="10" t="s">
        <v>68</v>
      </c>
      <c r="D6" s="22" t="s">
        <v>19</v>
      </c>
      <c r="E6" s="89" t="s">
        <v>20</v>
      </c>
    </row>
    <row r="7" spans="1:7" s="3" customFormat="1" ht="30" customHeight="1" thickBot="1">
      <c r="A7" s="108"/>
      <c r="B7" s="11" t="s">
        <v>53</v>
      </c>
      <c r="C7" s="11" t="s">
        <v>54</v>
      </c>
      <c r="D7" s="23" t="s">
        <v>55</v>
      </c>
      <c r="E7" s="90" t="s">
        <v>0</v>
      </c>
    </row>
    <row r="8" spans="1:7" s="3" customFormat="1" ht="50.1" customHeight="1" thickTop="1">
      <c r="A8" s="91" t="s">
        <v>21</v>
      </c>
      <c r="B8" s="12">
        <v>539909683</v>
      </c>
      <c r="C8" s="12">
        <v>540105113</v>
      </c>
      <c r="D8" s="12">
        <f>C8-B8</f>
        <v>195430</v>
      </c>
      <c r="E8" s="92">
        <f>IF(ISERROR(D8/B8),"",(D8/B8))</f>
        <v>3.619679478873136E-4</v>
      </c>
    </row>
    <row r="9" spans="1:7" s="3" customFormat="1" ht="50.1" customHeight="1">
      <c r="A9" s="93" t="s">
        <v>22</v>
      </c>
      <c r="B9" s="13">
        <v>427800313</v>
      </c>
      <c r="C9" s="13">
        <v>452807582</v>
      </c>
      <c r="D9" s="14">
        <f t="shared" ref="D9:D15" si="0">C9-B9</f>
        <v>25007269</v>
      </c>
      <c r="E9" s="94">
        <f t="shared" ref="E9:E16" si="1">IF(ISERROR(D9/B9),"",(D9/B9))</f>
        <v>5.8455471490036055E-2</v>
      </c>
    </row>
    <row r="10" spans="1:7" s="3" customFormat="1" ht="50.1" customHeight="1">
      <c r="A10" s="93" t="s">
        <v>23</v>
      </c>
      <c r="B10" s="13">
        <v>220914558</v>
      </c>
      <c r="C10" s="13">
        <v>246133474</v>
      </c>
      <c r="D10" s="14">
        <f t="shared" si="0"/>
        <v>25218916</v>
      </c>
      <c r="E10" s="94">
        <f>IF(ISERROR(D10/B10),"",(D10/B10))</f>
        <v>0.11415687688631186</v>
      </c>
    </row>
    <row r="11" spans="1:7" s="3" customFormat="1" ht="50.1" customHeight="1">
      <c r="A11" s="93" t="s">
        <v>85</v>
      </c>
      <c r="B11" s="13">
        <v>89297550</v>
      </c>
      <c r="C11" s="13">
        <v>89327693</v>
      </c>
      <c r="D11" s="14">
        <f t="shared" ref="D11" si="2">C11-B11</f>
        <v>30143</v>
      </c>
      <c r="E11" s="94">
        <f t="shared" ref="E11" si="3">IF(ISERROR(D11/B11),"",(D11/B11))</f>
        <v>3.3755685346350487E-4</v>
      </c>
    </row>
    <row r="12" spans="1:7" ht="50.1" customHeight="1">
      <c r="A12" s="95" t="s">
        <v>86</v>
      </c>
      <c r="B12" s="14">
        <v>505325691</v>
      </c>
      <c r="C12" s="14">
        <v>505360772</v>
      </c>
      <c r="D12" s="14">
        <f t="shared" si="0"/>
        <v>35081</v>
      </c>
      <c r="E12" s="94">
        <f t="shared" si="1"/>
        <v>6.9422553859427668E-5</v>
      </c>
    </row>
    <row r="13" spans="1:7" s="17" customFormat="1" ht="50.1" customHeight="1">
      <c r="A13" s="95" t="s">
        <v>87</v>
      </c>
      <c r="B13" s="15">
        <v>405751379</v>
      </c>
      <c r="C13" s="15">
        <v>414759788</v>
      </c>
      <c r="D13" s="16">
        <f t="shared" si="0"/>
        <v>9008409</v>
      </c>
      <c r="E13" s="96">
        <f t="shared" si="1"/>
        <v>2.2201795153972848E-2</v>
      </c>
    </row>
    <row r="14" spans="1:7" ht="50.1" customHeight="1">
      <c r="A14" s="97" t="s">
        <v>88</v>
      </c>
      <c r="B14" s="18">
        <v>199252520</v>
      </c>
      <c r="C14" s="18">
        <v>206576345</v>
      </c>
      <c r="D14" s="18">
        <f t="shared" si="0"/>
        <v>7323825</v>
      </c>
      <c r="E14" s="98">
        <f t="shared" si="1"/>
        <v>3.6756498738384838E-2</v>
      </c>
      <c r="G14" s="62"/>
    </row>
    <row r="15" spans="1:7" ht="50.1" customHeight="1">
      <c r="A15" s="103" t="s">
        <v>94</v>
      </c>
      <c r="B15" s="64">
        <v>124000000</v>
      </c>
      <c r="C15" s="64">
        <v>124001469</v>
      </c>
      <c r="D15" s="64">
        <f t="shared" si="0"/>
        <v>1469</v>
      </c>
      <c r="E15" s="99">
        <f t="shared" si="1"/>
        <v>1.1846774193548387E-5</v>
      </c>
      <c r="G15" s="62"/>
    </row>
    <row r="16" spans="1:7" ht="46.5" customHeight="1" thickBot="1">
      <c r="A16" s="100" t="s">
        <v>24</v>
      </c>
      <c r="B16" s="101">
        <f>SUM(B8:B15)</f>
        <v>2512251694</v>
      </c>
      <c r="C16" s="101">
        <f>SUM(C8:C15)</f>
        <v>2579072236</v>
      </c>
      <c r="D16" s="101">
        <f>C16-B16</f>
        <v>66820542</v>
      </c>
      <c r="E16" s="102">
        <f t="shared" si="1"/>
        <v>2.6597869218115053E-2</v>
      </c>
    </row>
    <row r="17" spans="1:5">
      <c r="A17" s="19"/>
      <c r="B17" s="19"/>
      <c r="C17" s="20"/>
      <c r="D17" s="19"/>
      <c r="E17" s="21"/>
    </row>
  </sheetData>
  <mergeCells count="4">
    <mergeCell ref="A1:E1"/>
    <mergeCell ref="A3:E3"/>
    <mergeCell ref="A5:A7"/>
    <mergeCell ref="B5:E5"/>
  </mergeCells>
  <phoneticPr fontId="1" type="noConversion"/>
  <printOptions horizontalCentered="1"/>
  <pageMargins left="0.59055118110236227" right="0.59055118110236227" top="0.78740157480314965" bottom="0.39370078740157483" header="0" footer="0.39370078740157483"/>
  <pageSetup paperSize="9" scale="81" firstPageNumber="7" orientation="portrait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8" zoomScaleNormal="100" workbookViewId="0">
      <selection activeCell="M50" sqref="M50"/>
    </sheetView>
  </sheetViews>
  <sheetFormatPr defaultRowHeight="16.5"/>
  <cols>
    <col min="1" max="1" width="7.625" customWidth="1"/>
    <col min="2" max="2" width="10" customWidth="1"/>
    <col min="3" max="4" width="12.5" customWidth="1"/>
    <col min="5" max="5" width="10" customWidth="1"/>
    <col min="6" max="6" width="9.125" style="2" customWidth="1"/>
    <col min="7" max="7" width="12.75" customWidth="1"/>
    <col min="8" max="9" width="13.125" customWidth="1"/>
    <col min="10" max="10" width="9.625" customWidth="1"/>
    <col min="11" max="11" width="9.875" style="2" customWidth="1"/>
    <col min="12" max="13" width="11.375" bestFit="1" customWidth="1"/>
    <col min="15" max="15" width="9.375" bestFit="1" customWidth="1"/>
  </cols>
  <sheetData>
    <row r="1" spans="1:12" ht="6.75" customHeight="1">
      <c r="A1" s="1"/>
    </row>
    <row r="2" spans="1:12" ht="33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ht="27.75" customHeight="1" thickBot="1">
      <c r="A3" s="125" t="s">
        <v>69</v>
      </c>
      <c r="B3" s="125"/>
      <c r="C3" s="125"/>
      <c r="D3" s="125"/>
      <c r="E3" s="125"/>
      <c r="F3" s="66"/>
      <c r="G3" s="66"/>
      <c r="H3" s="66"/>
      <c r="I3" s="66"/>
      <c r="J3" s="126" t="s">
        <v>16</v>
      </c>
      <c r="K3" s="126"/>
    </row>
    <row r="4" spans="1:12" s="3" customFormat="1" ht="15.75" customHeight="1">
      <c r="A4" s="113" t="s">
        <v>32</v>
      </c>
      <c r="B4" s="116" t="s">
        <v>33</v>
      </c>
      <c r="C4" s="116"/>
      <c r="D4" s="116"/>
      <c r="E4" s="116"/>
      <c r="F4" s="117"/>
      <c r="G4" s="118" t="s">
        <v>34</v>
      </c>
      <c r="H4" s="116"/>
      <c r="I4" s="116"/>
      <c r="J4" s="116"/>
      <c r="K4" s="119"/>
    </row>
    <row r="5" spans="1:12" s="3" customFormat="1" ht="14.25" customHeight="1">
      <c r="A5" s="114"/>
      <c r="B5" s="120" t="s">
        <v>26</v>
      </c>
      <c r="C5" s="24" t="s">
        <v>70</v>
      </c>
      <c r="D5" s="24" t="s">
        <v>71</v>
      </c>
      <c r="E5" s="122" t="s">
        <v>57</v>
      </c>
      <c r="F5" s="25" t="s">
        <v>27</v>
      </c>
      <c r="G5" s="123" t="s">
        <v>26</v>
      </c>
      <c r="H5" s="24" t="s">
        <v>72</v>
      </c>
      <c r="I5" s="24" t="s">
        <v>73</v>
      </c>
      <c r="J5" s="122" t="s">
        <v>57</v>
      </c>
      <c r="K5" s="67" t="s">
        <v>35</v>
      </c>
    </row>
    <row r="6" spans="1:12" s="3" customFormat="1" ht="13.5" customHeight="1" thickBot="1">
      <c r="A6" s="115"/>
      <c r="B6" s="121"/>
      <c r="C6" s="26" t="s">
        <v>53</v>
      </c>
      <c r="D6" s="26" t="s">
        <v>56</v>
      </c>
      <c r="E6" s="121"/>
      <c r="F6" s="27" t="s">
        <v>0</v>
      </c>
      <c r="G6" s="124"/>
      <c r="H6" s="26" t="s">
        <v>53</v>
      </c>
      <c r="I6" s="26" t="s">
        <v>56</v>
      </c>
      <c r="J6" s="121"/>
      <c r="K6" s="68" t="s">
        <v>0</v>
      </c>
    </row>
    <row r="7" spans="1:12" s="3" customFormat="1" ht="20.100000000000001" customHeight="1" thickTop="1">
      <c r="A7" s="69" t="s">
        <v>1</v>
      </c>
      <c r="B7" s="28" t="s">
        <v>4</v>
      </c>
      <c r="C7" s="29">
        <v>493090000</v>
      </c>
      <c r="D7" s="29">
        <v>493090000</v>
      </c>
      <c r="E7" s="30">
        <f>D7-C7</f>
        <v>0</v>
      </c>
      <c r="F7" s="31">
        <f>IF(ISERROR(E7/C7),"",(E7/C7))</f>
        <v>0</v>
      </c>
      <c r="G7" s="32" t="s">
        <v>36</v>
      </c>
      <c r="H7" s="29">
        <v>493090000</v>
      </c>
      <c r="I7" s="29">
        <v>485565750</v>
      </c>
      <c r="J7" s="30">
        <f>I7-H7</f>
        <v>-7524250</v>
      </c>
      <c r="K7" s="70">
        <f>IF(ISERROR(J7/H7),"",(J7/H7))</f>
        <v>-1.5259384696505708E-2</v>
      </c>
      <c r="L7" s="6"/>
    </row>
    <row r="8" spans="1:12" s="3" customFormat="1" ht="20.100000000000001" customHeight="1">
      <c r="A8" s="71" t="s">
        <v>12</v>
      </c>
      <c r="B8" s="65" t="s">
        <v>5</v>
      </c>
      <c r="C8" s="33">
        <v>20000000</v>
      </c>
      <c r="D8" s="33">
        <v>20000000</v>
      </c>
      <c r="E8" s="33">
        <f t="shared" ref="E8:E12" si="0">D8-C8</f>
        <v>0</v>
      </c>
      <c r="F8" s="34">
        <f t="shared" ref="F8:F12" si="1">IF(ISERROR(E8/C8),"",(E8/C8))</f>
        <v>0</v>
      </c>
      <c r="G8" s="35" t="s">
        <v>5</v>
      </c>
      <c r="H8" s="33">
        <v>20000000</v>
      </c>
      <c r="I8" s="33">
        <v>20000000</v>
      </c>
      <c r="J8" s="33">
        <f t="shared" ref="J8:J9" si="2">I8-H8</f>
        <v>0</v>
      </c>
      <c r="K8" s="72">
        <f t="shared" ref="K8:K11" si="3">IF(ISERROR(J8/H8),"",(J8/H8))</f>
        <v>0</v>
      </c>
    </row>
    <row r="9" spans="1:12" s="3" customFormat="1" ht="20.100000000000001" customHeight="1">
      <c r="A9" s="71" t="s">
        <v>74</v>
      </c>
      <c r="B9" s="65" t="s">
        <v>6</v>
      </c>
      <c r="C9" s="33">
        <v>13600000</v>
      </c>
      <c r="D9" s="33">
        <v>13660922</v>
      </c>
      <c r="E9" s="33">
        <f t="shared" si="0"/>
        <v>60922</v>
      </c>
      <c r="F9" s="34">
        <f t="shared" si="1"/>
        <v>4.479558823529412E-3</v>
      </c>
      <c r="G9" s="35" t="s">
        <v>6</v>
      </c>
      <c r="H9" s="33">
        <v>26819683</v>
      </c>
      <c r="I9" s="33">
        <v>16008720</v>
      </c>
      <c r="J9" s="33">
        <f t="shared" si="2"/>
        <v>-10810963</v>
      </c>
      <c r="K9" s="72">
        <f t="shared" si="3"/>
        <v>-0.40309809030927024</v>
      </c>
    </row>
    <row r="10" spans="1:12" s="3" customFormat="1" ht="20.100000000000001" customHeight="1">
      <c r="A10" s="71" t="s">
        <v>13</v>
      </c>
      <c r="B10" s="65" t="s">
        <v>65</v>
      </c>
      <c r="C10" s="127">
        <v>0</v>
      </c>
      <c r="D10" s="33">
        <v>134508</v>
      </c>
      <c r="E10" s="33">
        <f t="shared" si="0"/>
        <v>134508</v>
      </c>
      <c r="F10" s="34">
        <v>1</v>
      </c>
      <c r="G10" s="35" t="s">
        <v>60</v>
      </c>
      <c r="H10" s="33">
        <v>0</v>
      </c>
      <c r="I10" s="33">
        <v>13272177</v>
      </c>
      <c r="J10" s="33">
        <f>I10-H10</f>
        <v>13272177</v>
      </c>
      <c r="K10" s="72">
        <v>1</v>
      </c>
      <c r="L10" s="4"/>
    </row>
    <row r="11" spans="1:12" s="3" customFormat="1" ht="20.100000000000001" customHeight="1">
      <c r="A11" s="71"/>
      <c r="B11" s="65" t="s">
        <v>2</v>
      </c>
      <c r="C11" s="36">
        <v>13219683</v>
      </c>
      <c r="D11" s="33">
        <v>13219683</v>
      </c>
      <c r="E11" s="33">
        <f t="shared" ref="E11" si="4">D11-C11</f>
        <v>0</v>
      </c>
      <c r="F11" s="34">
        <f t="shared" ref="F11" si="5">IF(ISERROR(E11/C11),"",(E11/C11))</f>
        <v>0</v>
      </c>
      <c r="G11" s="38" t="s">
        <v>2</v>
      </c>
      <c r="H11" s="37">
        <v>0</v>
      </c>
      <c r="I11" s="37">
        <v>5258466</v>
      </c>
      <c r="J11" s="37">
        <f>I11-H11</f>
        <v>5258466</v>
      </c>
      <c r="K11" s="72">
        <v>1</v>
      </c>
      <c r="L11" s="4"/>
    </row>
    <row r="12" spans="1:12" s="3" customFormat="1" ht="20.100000000000001" customHeight="1" thickBot="1">
      <c r="A12" s="73"/>
      <c r="B12" s="39" t="s">
        <v>28</v>
      </c>
      <c r="C12" s="40">
        <f>SUM(C7:C11)</f>
        <v>539909683</v>
      </c>
      <c r="D12" s="40">
        <f>SUM(D7:D11)</f>
        <v>540105113</v>
      </c>
      <c r="E12" s="40">
        <f t="shared" si="0"/>
        <v>195430</v>
      </c>
      <c r="F12" s="41">
        <f t="shared" si="1"/>
        <v>3.619679478873136E-4</v>
      </c>
      <c r="G12" s="42" t="s">
        <v>29</v>
      </c>
      <c r="H12" s="40">
        <f>SUM(H7:H11)</f>
        <v>539909683</v>
      </c>
      <c r="I12" s="40">
        <f>SUM(I7:I11)</f>
        <v>540105113</v>
      </c>
      <c r="J12" s="40">
        <f t="shared" ref="J12" si="6">I12-H12</f>
        <v>195430</v>
      </c>
      <c r="K12" s="74">
        <f t="shared" ref="K8:K12" si="7">IF(ISERROR(J12/H12),"",(J12/H12))</f>
        <v>3.619679478873136E-4</v>
      </c>
      <c r="L12" s="4"/>
    </row>
    <row r="13" spans="1:12" s="3" customFormat="1" ht="20.100000000000001" customHeight="1">
      <c r="A13" s="71" t="s">
        <v>9</v>
      </c>
      <c r="B13" s="43" t="s">
        <v>4</v>
      </c>
      <c r="C13" s="44">
        <v>412617000</v>
      </c>
      <c r="D13" s="44">
        <v>412617000</v>
      </c>
      <c r="E13" s="44">
        <f t="shared" ref="E13:E16" si="8">D13-C13</f>
        <v>0</v>
      </c>
      <c r="F13" s="45">
        <f t="shared" ref="F13:F17" si="9">IF(ISERROR(E13/C13),"",(E13/C13))</f>
        <v>0</v>
      </c>
      <c r="G13" s="53" t="s">
        <v>39</v>
      </c>
      <c r="H13" s="44">
        <v>340858200</v>
      </c>
      <c r="I13" s="44">
        <v>340858200</v>
      </c>
      <c r="J13" s="44">
        <f t="shared" ref="J13:J36" si="10">I13-H13</f>
        <v>0</v>
      </c>
      <c r="K13" s="75">
        <f t="shared" ref="K13:K17" si="11">IF(ISERROR(J13/H13),"",(J13/H13))</f>
        <v>0</v>
      </c>
      <c r="L13" s="4"/>
    </row>
    <row r="14" spans="1:12" s="3" customFormat="1" ht="20.100000000000001" customHeight="1">
      <c r="A14" s="71" t="s">
        <v>7</v>
      </c>
      <c r="B14" s="65" t="s">
        <v>46</v>
      </c>
      <c r="C14" s="33">
        <v>14508000</v>
      </c>
      <c r="D14" s="33">
        <v>14508000</v>
      </c>
      <c r="E14" s="33">
        <f t="shared" si="8"/>
        <v>0</v>
      </c>
      <c r="F14" s="45">
        <f t="shared" si="9"/>
        <v>0</v>
      </c>
      <c r="G14" s="35" t="s">
        <v>40</v>
      </c>
      <c r="H14" s="33">
        <v>86266800</v>
      </c>
      <c r="I14" s="33">
        <v>86266800</v>
      </c>
      <c r="J14" s="33">
        <f t="shared" ref="J14:J17" si="12">I14-H14</f>
        <v>0</v>
      </c>
      <c r="K14" s="75">
        <f t="shared" si="11"/>
        <v>0</v>
      </c>
    </row>
    <row r="15" spans="1:12" s="3" customFormat="1" ht="20.100000000000001" customHeight="1">
      <c r="A15" s="71" t="s">
        <v>59</v>
      </c>
      <c r="B15" s="65" t="s">
        <v>49</v>
      </c>
      <c r="C15" s="33">
        <v>150000</v>
      </c>
      <c r="D15" s="33">
        <v>150293</v>
      </c>
      <c r="E15" s="33">
        <f t="shared" si="8"/>
        <v>293</v>
      </c>
      <c r="F15" s="45">
        <f t="shared" si="9"/>
        <v>1.9533333333333334E-3</v>
      </c>
      <c r="G15" s="38" t="s">
        <v>41</v>
      </c>
      <c r="H15" s="37">
        <v>675313</v>
      </c>
      <c r="I15" s="37">
        <v>2700</v>
      </c>
      <c r="J15" s="37">
        <f t="shared" si="12"/>
        <v>-672613</v>
      </c>
      <c r="K15" s="75">
        <f t="shared" si="11"/>
        <v>-0.99600185395512897</v>
      </c>
    </row>
    <row r="16" spans="1:12" s="3" customFormat="1" ht="20.100000000000001" customHeight="1">
      <c r="A16" s="71" t="s">
        <v>3</v>
      </c>
      <c r="B16" s="54" t="s">
        <v>61</v>
      </c>
      <c r="C16" s="37">
        <v>0</v>
      </c>
      <c r="D16" s="37">
        <v>6883</v>
      </c>
      <c r="E16" s="33">
        <f t="shared" si="8"/>
        <v>6883</v>
      </c>
      <c r="F16" s="45">
        <v>1</v>
      </c>
      <c r="G16" s="38" t="s">
        <v>45</v>
      </c>
      <c r="H16" s="37">
        <v>0</v>
      </c>
      <c r="I16" s="37">
        <v>6883</v>
      </c>
      <c r="J16" s="37">
        <f t="shared" si="12"/>
        <v>6883</v>
      </c>
      <c r="K16" s="75">
        <v>1</v>
      </c>
    </row>
    <row r="17" spans="1:14" s="3" customFormat="1" ht="20.100000000000001" customHeight="1">
      <c r="A17" s="71" t="s">
        <v>50</v>
      </c>
      <c r="B17" s="54" t="s">
        <v>2</v>
      </c>
      <c r="C17" s="37">
        <v>525313</v>
      </c>
      <c r="D17" s="37">
        <v>25525406</v>
      </c>
      <c r="E17" s="33">
        <f t="shared" ref="E17" si="13">D17-C17</f>
        <v>25000093</v>
      </c>
      <c r="F17" s="45">
        <f t="shared" si="9"/>
        <v>47.590851549457177</v>
      </c>
      <c r="G17" s="38" t="s">
        <v>2</v>
      </c>
      <c r="H17" s="37">
        <v>0</v>
      </c>
      <c r="I17" s="37">
        <v>25672999</v>
      </c>
      <c r="J17" s="37">
        <f t="shared" si="12"/>
        <v>25672999</v>
      </c>
      <c r="K17" s="75">
        <v>1</v>
      </c>
    </row>
    <row r="18" spans="1:14" s="3" customFormat="1" ht="20.100000000000001" customHeight="1" thickBot="1">
      <c r="A18" s="73"/>
      <c r="B18" s="39" t="s">
        <v>28</v>
      </c>
      <c r="C18" s="40">
        <f>SUM(C13:C17)</f>
        <v>427800313</v>
      </c>
      <c r="D18" s="40">
        <f>SUM(D13:D17)</f>
        <v>452807582</v>
      </c>
      <c r="E18" s="40">
        <f>D18-C18</f>
        <v>25007269</v>
      </c>
      <c r="F18" s="41">
        <f>IF(ISERROR(E18/C18),"",(E18/C18))</f>
        <v>5.8455471490036055E-2</v>
      </c>
      <c r="G18" s="42" t="s">
        <v>30</v>
      </c>
      <c r="H18" s="40">
        <f>SUM(H13:H17)</f>
        <v>427800313</v>
      </c>
      <c r="I18" s="40">
        <f>SUM(I13:I17)</f>
        <v>452807582</v>
      </c>
      <c r="J18" s="40">
        <f>I18-H18</f>
        <v>25007269</v>
      </c>
      <c r="K18" s="74">
        <f>IF(ISERROR(J18/H18),"",(J18/H18))</f>
        <v>5.8455471490036055E-2</v>
      </c>
      <c r="L18" s="4"/>
    </row>
    <row r="19" spans="1:14" s="3" customFormat="1" ht="20.100000000000001" customHeight="1">
      <c r="A19" s="76" t="s">
        <v>11</v>
      </c>
      <c r="B19" s="43" t="s">
        <v>4</v>
      </c>
      <c r="C19" s="44">
        <v>214008180</v>
      </c>
      <c r="D19" s="44">
        <v>214008000</v>
      </c>
      <c r="E19" s="44">
        <f>D19-C19</f>
        <v>-180</v>
      </c>
      <c r="F19" s="45">
        <f>IF(ISERROR(E19/C19),"",(E19/C19))</f>
        <v>-8.4108934527642823E-7</v>
      </c>
      <c r="G19" s="53" t="s">
        <v>39</v>
      </c>
      <c r="H19" s="44">
        <v>185474450</v>
      </c>
      <c r="I19" s="44">
        <v>185474250</v>
      </c>
      <c r="J19" s="44">
        <f t="shared" si="10"/>
        <v>-200</v>
      </c>
      <c r="K19" s="75">
        <f>IF(ISERROR(J19/H19),"",(J19/H19))</f>
        <v>-1.0783156386230017E-6</v>
      </c>
      <c r="L19" s="4"/>
    </row>
    <row r="20" spans="1:14" s="3" customFormat="1" ht="20.100000000000001" customHeight="1">
      <c r="A20" s="71" t="s">
        <v>7</v>
      </c>
      <c r="B20" s="65" t="s">
        <v>46</v>
      </c>
      <c r="C20" s="33">
        <v>6902000</v>
      </c>
      <c r="D20" s="33">
        <v>6902000</v>
      </c>
      <c r="E20" s="44">
        <f t="shared" ref="E20:E23" si="14">D20-C20</f>
        <v>0</v>
      </c>
      <c r="F20" s="45">
        <f t="shared" ref="F20:F23" si="15">IF(ISERROR(E20/C20),"",(E20/C20))</f>
        <v>0</v>
      </c>
      <c r="G20" s="35" t="s">
        <v>40</v>
      </c>
      <c r="H20" s="33">
        <v>33102000</v>
      </c>
      <c r="I20" s="33">
        <v>33102000</v>
      </c>
      <c r="J20" s="33">
        <f t="shared" ref="J20:J23" si="16">I20-H20</f>
        <v>0</v>
      </c>
      <c r="K20" s="75">
        <f t="shared" ref="K20:K23" si="17">IF(ISERROR(J20/H20),"",(J20/H20))</f>
        <v>0</v>
      </c>
    </row>
    <row r="21" spans="1:14" s="3" customFormat="1" ht="20.100000000000001" customHeight="1">
      <c r="A21" s="71" t="s">
        <v>58</v>
      </c>
      <c r="B21" s="54" t="s">
        <v>47</v>
      </c>
      <c r="C21" s="37">
        <v>0</v>
      </c>
      <c r="D21" s="37">
        <v>270</v>
      </c>
      <c r="E21" s="44">
        <f t="shared" si="14"/>
        <v>270</v>
      </c>
      <c r="F21" s="45">
        <v>1</v>
      </c>
      <c r="G21" s="38" t="s">
        <v>41</v>
      </c>
      <c r="H21" s="37">
        <v>4378</v>
      </c>
      <c r="I21" s="37">
        <v>0</v>
      </c>
      <c r="J21" s="37">
        <f t="shared" si="16"/>
        <v>-4378</v>
      </c>
      <c r="K21" s="75">
        <f t="shared" si="17"/>
        <v>-1</v>
      </c>
    </row>
    <row r="22" spans="1:14" s="3" customFormat="1" ht="20.100000000000001" customHeight="1">
      <c r="A22" s="71" t="s">
        <v>51</v>
      </c>
      <c r="B22" s="54" t="s">
        <v>64</v>
      </c>
      <c r="C22" s="37">
        <v>0</v>
      </c>
      <c r="D22" s="37">
        <v>0</v>
      </c>
      <c r="E22" s="44">
        <f t="shared" si="14"/>
        <v>0</v>
      </c>
      <c r="F22" s="45">
        <v>0</v>
      </c>
      <c r="G22" s="38" t="s">
        <v>45</v>
      </c>
      <c r="H22" s="37">
        <v>0</v>
      </c>
      <c r="I22" s="37">
        <v>466867</v>
      </c>
      <c r="J22" s="37">
        <f t="shared" si="16"/>
        <v>466867</v>
      </c>
      <c r="K22" s="75">
        <v>1</v>
      </c>
    </row>
    <row r="23" spans="1:14" s="3" customFormat="1" ht="20.100000000000001" customHeight="1">
      <c r="A23" s="71" t="s">
        <v>14</v>
      </c>
      <c r="B23" s="54" t="s">
        <v>2</v>
      </c>
      <c r="C23" s="37">
        <v>4378</v>
      </c>
      <c r="D23" s="37">
        <v>25223204</v>
      </c>
      <c r="E23" s="44">
        <f t="shared" si="14"/>
        <v>25218826</v>
      </c>
      <c r="F23" s="45">
        <f t="shared" si="15"/>
        <v>5760.3531292827774</v>
      </c>
      <c r="G23" s="38" t="s">
        <v>38</v>
      </c>
      <c r="H23" s="37">
        <v>2333730</v>
      </c>
      <c r="I23" s="37">
        <v>27090357</v>
      </c>
      <c r="J23" s="37">
        <f t="shared" si="16"/>
        <v>24756627</v>
      </c>
      <c r="K23" s="75">
        <f t="shared" si="17"/>
        <v>10.60817960946639</v>
      </c>
    </row>
    <row r="24" spans="1:14" s="3" customFormat="1" ht="20.100000000000001" customHeight="1" thickBot="1">
      <c r="A24" s="73"/>
      <c r="B24" s="39" t="s">
        <v>28</v>
      </c>
      <c r="C24" s="40">
        <f>SUM(C19:C23)</f>
        <v>220914558</v>
      </c>
      <c r="D24" s="40">
        <f>SUM(D19:D23)</f>
        <v>246133474</v>
      </c>
      <c r="E24" s="40">
        <f t="shared" ref="E24:E40" si="18">D24-C24</f>
        <v>25218916</v>
      </c>
      <c r="F24" s="41">
        <f t="shared" ref="F24:F36" si="19">IF(ISERROR(E24/C24),"",(E24/C24))</f>
        <v>0.11415687688631186</v>
      </c>
      <c r="G24" s="42" t="s">
        <v>30</v>
      </c>
      <c r="H24" s="40">
        <f>SUM(H19:H23)</f>
        <v>220914558</v>
      </c>
      <c r="I24" s="40">
        <f>SUM(I19:I23)</f>
        <v>246133474</v>
      </c>
      <c r="J24" s="40">
        <f>I24-H24</f>
        <v>25218916</v>
      </c>
      <c r="K24" s="74">
        <f>IF(ISERROR(J24/H24),"",(J24/H24))</f>
        <v>0.11415687688631186</v>
      </c>
      <c r="L24" s="4"/>
      <c r="N24" s="4"/>
    </row>
    <row r="25" spans="1:14" s="3" customFormat="1" ht="20.100000000000001" customHeight="1">
      <c r="A25" s="76" t="s">
        <v>10</v>
      </c>
      <c r="B25" s="43" t="s">
        <v>4</v>
      </c>
      <c r="C25" s="44">
        <v>84963820</v>
      </c>
      <c r="D25" s="44">
        <v>84964000</v>
      </c>
      <c r="E25" s="44">
        <f>D25-C25</f>
        <v>180</v>
      </c>
      <c r="F25" s="45">
        <f>IF(ISERROR(E25/C25),"",(E25/C25))</f>
        <v>2.1185488128947122E-6</v>
      </c>
      <c r="G25" s="53" t="s">
        <v>39</v>
      </c>
      <c r="H25" s="44">
        <v>63122550</v>
      </c>
      <c r="I25" s="44">
        <v>62428790</v>
      </c>
      <c r="J25" s="44">
        <f t="shared" ref="J25:J30" si="20">I25-H25</f>
        <v>-693760</v>
      </c>
      <c r="K25" s="75">
        <f>IF(ISERROR(J25/H25),"",(J25/H25))</f>
        <v>-1.099068399486396E-2</v>
      </c>
      <c r="L25" s="4"/>
    </row>
    <row r="26" spans="1:14" s="3" customFormat="1" ht="20.100000000000001" customHeight="1">
      <c r="A26" s="71" t="s">
        <v>3</v>
      </c>
      <c r="B26" s="65" t="s">
        <v>46</v>
      </c>
      <c r="C26" s="33">
        <v>2000000</v>
      </c>
      <c r="D26" s="33">
        <v>2000000</v>
      </c>
      <c r="E26" s="44">
        <f t="shared" ref="E26:E27" si="21">D26-C26</f>
        <v>0</v>
      </c>
      <c r="F26" s="45">
        <f t="shared" ref="F26:F29" si="22">IF(ISERROR(E26/C26),"",(E26/C26))</f>
        <v>0</v>
      </c>
      <c r="G26" s="35" t="s">
        <v>40</v>
      </c>
      <c r="H26" s="33">
        <v>26175000</v>
      </c>
      <c r="I26" s="33">
        <v>24175000</v>
      </c>
      <c r="J26" s="33">
        <f t="shared" si="20"/>
        <v>-2000000</v>
      </c>
      <c r="K26" s="75">
        <f t="shared" ref="K26:K29" si="23">IF(ISERROR(J26/H26),"",(J26/H26))</f>
        <v>-7.6408787010506213E-2</v>
      </c>
      <c r="L26" s="4"/>
    </row>
    <row r="27" spans="1:14" s="3" customFormat="1" ht="20.100000000000001" customHeight="1">
      <c r="A27" s="71" t="s">
        <v>75</v>
      </c>
      <c r="B27" s="54" t="s">
        <v>6</v>
      </c>
      <c r="C27" s="37">
        <v>0</v>
      </c>
      <c r="D27" s="37">
        <v>0</v>
      </c>
      <c r="E27" s="44">
        <f t="shared" si="21"/>
        <v>0</v>
      </c>
      <c r="F27" s="45">
        <v>0</v>
      </c>
      <c r="G27" s="38" t="s">
        <v>6</v>
      </c>
      <c r="H27" s="37">
        <v>0</v>
      </c>
      <c r="I27" s="37">
        <v>0</v>
      </c>
      <c r="J27" s="37">
        <f t="shared" si="20"/>
        <v>0</v>
      </c>
      <c r="K27" s="75">
        <v>0</v>
      </c>
      <c r="L27" s="4"/>
    </row>
    <row r="28" spans="1:14" s="3" customFormat="1" ht="20.100000000000001" customHeight="1">
      <c r="A28" s="71" t="s">
        <v>76</v>
      </c>
      <c r="B28" s="54" t="s">
        <v>61</v>
      </c>
      <c r="C28" s="37">
        <v>0</v>
      </c>
      <c r="D28" s="37">
        <v>5953</v>
      </c>
      <c r="E28" s="37">
        <f t="shared" ref="E28:E29" si="24">D28-C28</f>
        <v>5953</v>
      </c>
      <c r="F28" s="45">
        <v>1</v>
      </c>
      <c r="G28" s="38" t="s">
        <v>45</v>
      </c>
      <c r="H28" s="37">
        <v>0</v>
      </c>
      <c r="I28" s="37">
        <v>699900</v>
      </c>
      <c r="J28" s="37">
        <f t="shared" ref="J28:J29" si="25">I28-H28</f>
        <v>699900</v>
      </c>
      <c r="K28" s="75">
        <v>1</v>
      </c>
      <c r="L28" s="4"/>
    </row>
    <row r="29" spans="1:14" s="3" customFormat="1" ht="20.100000000000001" customHeight="1">
      <c r="A29" s="71"/>
      <c r="B29" s="54" t="s">
        <v>2</v>
      </c>
      <c r="C29" s="37">
        <v>2333730</v>
      </c>
      <c r="D29" s="37">
        <v>2357740</v>
      </c>
      <c r="E29" s="37">
        <f t="shared" si="24"/>
        <v>24010</v>
      </c>
      <c r="F29" s="45">
        <f t="shared" si="22"/>
        <v>1.0288250997330453E-2</v>
      </c>
      <c r="G29" s="38" t="s">
        <v>2</v>
      </c>
      <c r="H29" s="37">
        <v>0</v>
      </c>
      <c r="I29" s="37">
        <v>2024003</v>
      </c>
      <c r="J29" s="37">
        <f t="shared" si="25"/>
        <v>2024003</v>
      </c>
      <c r="K29" s="75">
        <v>1</v>
      </c>
      <c r="L29" s="4"/>
    </row>
    <row r="30" spans="1:14" s="3" customFormat="1" ht="20.100000000000001" customHeight="1" thickBot="1">
      <c r="A30" s="73"/>
      <c r="B30" s="39" t="s">
        <v>28</v>
      </c>
      <c r="C30" s="40">
        <f>SUM(C25:C29)</f>
        <v>89297550</v>
      </c>
      <c r="D30" s="40">
        <f>SUM(D25:D29)</f>
        <v>89327693</v>
      </c>
      <c r="E30" s="40">
        <f>D30-C30</f>
        <v>30143</v>
      </c>
      <c r="F30" s="41">
        <f t="shared" ref="F30" si="26">IF(ISERROR(E30/C30),"",(E30/C30))</f>
        <v>3.3755685346350487E-4</v>
      </c>
      <c r="G30" s="42" t="s">
        <v>30</v>
      </c>
      <c r="H30" s="40">
        <f>SUM(H25:H29)</f>
        <v>89297550</v>
      </c>
      <c r="I30" s="40">
        <f>SUM(I25:I29)</f>
        <v>89327693</v>
      </c>
      <c r="J30" s="40">
        <f t="shared" si="20"/>
        <v>30143</v>
      </c>
      <c r="K30" s="74">
        <f>IF(ISERROR(J30/H30),"",(J30/H30))</f>
        <v>3.3755685346350487E-4</v>
      </c>
      <c r="L30" s="4"/>
    </row>
    <row r="31" spans="1:14" s="3" customFormat="1" ht="20.100000000000001" customHeight="1">
      <c r="A31" s="76" t="s">
        <v>79</v>
      </c>
      <c r="B31" s="43" t="s">
        <v>4</v>
      </c>
      <c r="C31" s="44">
        <v>496655000</v>
      </c>
      <c r="D31" s="44">
        <v>496655000</v>
      </c>
      <c r="E31" s="47">
        <f t="shared" si="18"/>
        <v>0</v>
      </c>
      <c r="F31" s="45">
        <f t="shared" si="19"/>
        <v>0</v>
      </c>
      <c r="G31" s="53" t="s">
        <v>39</v>
      </c>
      <c r="H31" s="44">
        <v>431449870</v>
      </c>
      <c r="I31" s="44">
        <v>431299870</v>
      </c>
      <c r="J31" s="44">
        <f t="shared" si="10"/>
        <v>-150000</v>
      </c>
      <c r="K31" s="75">
        <f t="shared" ref="K31:K35" si="27">IF(ISERROR(J31/H31),"",(J31/H31))</f>
        <v>-3.4766495583832252E-4</v>
      </c>
    </row>
    <row r="32" spans="1:14" s="3" customFormat="1" ht="20.100000000000001" customHeight="1">
      <c r="A32" s="71" t="s">
        <v>8</v>
      </c>
      <c r="B32" s="65" t="s">
        <v>46</v>
      </c>
      <c r="C32" s="33">
        <v>8552000</v>
      </c>
      <c r="D32" s="33">
        <v>8552000</v>
      </c>
      <c r="E32" s="33">
        <f t="shared" si="18"/>
        <v>0</v>
      </c>
      <c r="F32" s="45">
        <f t="shared" si="19"/>
        <v>0</v>
      </c>
      <c r="G32" s="35" t="s">
        <v>40</v>
      </c>
      <c r="H32" s="48">
        <v>73757130</v>
      </c>
      <c r="I32" s="48">
        <v>73757130</v>
      </c>
      <c r="J32" s="48">
        <f t="shared" ref="J32:J35" si="28">I32-H32</f>
        <v>0</v>
      </c>
      <c r="K32" s="75">
        <f t="shared" si="27"/>
        <v>0</v>
      </c>
    </row>
    <row r="33" spans="1:13" s="3" customFormat="1" ht="20.100000000000001" customHeight="1">
      <c r="A33" s="71" t="s">
        <v>3</v>
      </c>
      <c r="B33" s="54" t="s">
        <v>6</v>
      </c>
      <c r="C33" s="37">
        <v>0</v>
      </c>
      <c r="D33" s="37">
        <v>93</v>
      </c>
      <c r="E33" s="37">
        <f t="shared" si="18"/>
        <v>93</v>
      </c>
      <c r="F33" s="45">
        <v>1</v>
      </c>
      <c r="G33" s="38" t="s">
        <v>44</v>
      </c>
      <c r="H33" s="48">
        <v>118691</v>
      </c>
      <c r="I33" s="48">
        <v>115000</v>
      </c>
      <c r="J33" s="48">
        <f t="shared" si="28"/>
        <v>-3691</v>
      </c>
      <c r="K33" s="75">
        <f t="shared" si="27"/>
        <v>-3.109755583826912E-2</v>
      </c>
      <c r="L33" s="4"/>
    </row>
    <row r="34" spans="1:13" s="3" customFormat="1" ht="20.100000000000001" customHeight="1">
      <c r="A34" s="77" t="s">
        <v>14</v>
      </c>
      <c r="B34" s="65" t="s">
        <v>62</v>
      </c>
      <c r="C34" s="33">
        <v>0</v>
      </c>
      <c r="D34" s="33">
        <v>34988</v>
      </c>
      <c r="E34" s="33">
        <f>D34-C34</f>
        <v>34988</v>
      </c>
      <c r="F34" s="45">
        <v>1</v>
      </c>
      <c r="G34" s="38" t="s">
        <v>45</v>
      </c>
      <c r="H34" s="48">
        <v>0</v>
      </c>
      <c r="I34" s="48">
        <v>157413</v>
      </c>
      <c r="J34" s="48">
        <f t="shared" si="28"/>
        <v>157413</v>
      </c>
      <c r="K34" s="75">
        <v>1</v>
      </c>
      <c r="L34" s="4"/>
    </row>
    <row r="35" spans="1:13" s="3" customFormat="1" ht="20.100000000000001" customHeight="1">
      <c r="A35" s="78"/>
      <c r="B35" s="65" t="s">
        <v>2</v>
      </c>
      <c r="C35" s="33">
        <v>118691</v>
      </c>
      <c r="D35" s="33">
        <v>118691</v>
      </c>
      <c r="E35" s="33">
        <f>D35-C35</f>
        <v>0</v>
      </c>
      <c r="F35" s="45">
        <f t="shared" si="19"/>
        <v>0</v>
      </c>
      <c r="G35" s="38" t="s">
        <v>48</v>
      </c>
      <c r="H35" s="58">
        <v>0</v>
      </c>
      <c r="I35" s="36">
        <v>31359</v>
      </c>
      <c r="J35" s="33">
        <f t="shared" si="28"/>
        <v>31359</v>
      </c>
      <c r="K35" s="75">
        <v>1</v>
      </c>
    </row>
    <row r="36" spans="1:13" s="3" customFormat="1" ht="20.100000000000001" customHeight="1" thickBot="1">
      <c r="A36" s="73"/>
      <c r="B36" s="59" t="s">
        <v>28</v>
      </c>
      <c r="C36" s="60">
        <f>SUM(C31:C35)</f>
        <v>505325691</v>
      </c>
      <c r="D36" s="60">
        <f>SUM(D31:D35)</f>
        <v>505360772</v>
      </c>
      <c r="E36" s="60">
        <f t="shared" si="18"/>
        <v>35081</v>
      </c>
      <c r="F36" s="61">
        <f t="shared" si="19"/>
        <v>6.9422553859427668E-5</v>
      </c>
      <c r="G36" s="42" t="s">
        <v>30</v>
      </c>
      <c r="H36" s="40">
        <f>SUM(H31:H35)</f>
        <v>505325691</v>
      </c>
      <c r="I36" s="40">
        <f>SUM(I31:I35)</f>
        <v>505360772</v>
      </c>
      <c r="J36" s="40">
        <f t="shared" si="10"/>
        <v>35081</v>
      </c>
      <c r="K36" s="74">
        <f t="shared" ref="K36" si="29">IF(ISERROR(J36/H36),"",(J36/H36))</f>
        <v>6.9422553859427668E-5</v>
      </c>
    </row>
    <row r="37" spans="1:13" s="3" customFormat="1" ht="20.100000000000001" customHeight="1">
      <c r="A37" s="79" t="s">
        <v>80</v>
      </c>
      <c r="B37" s="43" t="s">
        <v>4</v>
      </c>
      <c r="C37" s="44">
        <v>399315000</v>
      </c>
      <c r="D37" s="44">
        <v>399315000</v>
      </c>
      <c r="E37" s="49">
        <f t="shared" si="18"/>
        <v>0</v>
      </c>
      <c r="F37" s="128">
        <f t="shared" ref="F37:F46" si="30">IF(ISERROR(E37/C37),"",(E37/C37))</f>
        <v>0</v>
      </c>
      <c r="G37" s="53" t="s">
        <v>39</v>
      </c>
      <c r="H37" s="44">
        <v>313091560</v>
      </c>
      <c r="I37" s="44">
        <v>311009200</v>
      </c>
      <c r="J37" s="50">
        <f t="shared" ref="J37" si="31">I37-H37</f>
        <v>-2082360</v>
      </c>
      <c r="K37" s="80">
        <f t="shared" ref="K37:K41" si="32">IF(ISERROR(J37/H37),"",(J37/H37))</f>
        <v>-6.6509617825533211E-3</v>
      </c>
    </row>
    <row r="38" spans="1:13" s="3" customFormat="1" ht="20.100000000000001" customHeight="1">
      <c r="A38" s="71" t="s">
        <v>15</v>
      </c>
      <c r="B38" s="65" t="s">
        <v>46</v>
      </c>
      <c r="C38" s="33">
        <v>5140000</v>
      </c>
      <c r="D38" s="33">
        <v>5140000</v>
      </c>
      <c r="E38" s="48">
        <f t="shared" si="18"/>
        <v>0</v>
      </c>
      <c r="F38" s="34">
        <f t="shared" si="30"/>
        <v>0</v>
      </c>
      <c r="G38" s="35" t="s">
        <v>40</v>
      </c>
      <c r="H38" s="48">
        <v>91363440</v>
      </c>
      <c r="I38" s="48">
        <v>91363440</v>
      </c>
      <c r="J38" s="51">
        <f t="shared" ref="J38:J41" si="33">I38-H38</f>
        <v>0</v>
      </c>
      <c r="K38" s="72">
        <f t="shared" si="32"/>
        <v>0</v>
      </c>
      <c r="L38" s="4"/>
      <c r="M38" s="4"/>
    </row>
    <row r="39" spans="1:13" ht="20.100000000000001" customHeight="1">
      <c r="A39" s="71" t="s">
        <v>3</v>
      </c>
      <c r="B39" s="65" t="s">
        <v>6</v>
      </c>
      <c r="C39" s="33">
        <v>1000000</v>
      </c>
      <c r="D39" s="33">
        <v>288</v>
      </c>
      <c r="E39" s="33">
        <f t="shared" si="18"/>
        <v>-999712</v>
      </c>
      <c r="F39" s="34">
        <f t="shared" si="30"/>
        <v>-0.99971200000000005</v>
      </c>
      <c r="G39" s="38" t="s">
        <v>44</v>
      </c>
      <c r="H39" s="48">
        <v>1296379</v>
      </c>
      <c r="I39" s="48">
        <v>171940</v>
      </c>
      <c r="J39" s="51">
        <f t="shared" si="33"/>
        <v>-1124439</v>
      </c>
      <c r="K39" s="72">
        <f t="shared" si="32"/>
        <v>-0.86736903328424786</v>
      </c>
    </row>
    <row r="40" spans="1:13" ht="20.100000000000001" customHeight="1">
      <c r="A40" s="71" t="s">
        <v>50</v>
      </c>
      <c r="B40" s="54" t="s">
        <v>63</v>
      </c>
      <c r="C40" s="33">
        <v>0</v>
      </c>
      <c r="D40" s="33">
        <v>7532</v>
      </c>
      <c r="E40" s="33">
        <f t="shared" si="18"/>
        <v>7532</v>
      </c>
      <c r="F40" s="34">
        <v>1</v>
      </c>
      <c r="G40" s="38" t="s">
        <v>45</v>
      </c>
      <c r="H40" s="52">
        <v>0</v>
      </c>
      <c r="I40" s="36">
        <v>2089892</v>
      </c>
      <c r="J40" s="51">
        <f t="shared" si="33"/>
        <v>2089892</v>
      </c>
      <c r="K40" s="72">
        <v>1</v>
      </c>
    </row>
    <row r="41" spans="1:13" ht="20.100000000000001" customHeight="1">
      <c r="A41" s="71"/>
      <c r="B41" s="54" t="s">
        <v>2</v>
      </c>
      <c r="C41" s="33">
        <v>296379</v>
      </c>
      <c r="D41" s="33">
        <v>10296968</v>
      </c>
      <c r="E41" s="33">
        <f t="shared" ref="E41" si="34">D41-C41</f>
        <v>10000589</v>
      </c>
      <c r="F41" s="45">
        <f t="shared" si="30"/>
        <v>33.74256948029381</v>
      </c>
      <c r="G41" s="38" t="s">
        <v>2</v>
      </c>
      <c r="H41" s="57">
        <v>0</v>
      </c>
      <c r="I41" s="55">
        <v>10125316</v>
      </c>
      <c r="J41" s="51">
        <f t="shared" si="33"/>
        <v>10125316</v>
      </c>
      <c r="K41" s="72">
        <v>1</v>
      </c>
    </row>
    <row r="42" spans="1:13" ht="20.100000000000001" customHeight="1" thickBot="1">
      <c r="A42" s="73"/>
      <c r="B42" s="39" t="s">
        <v>28</v>
      </c>
      <c r="C42" s="40">
        <f>SUM(C37:C41)</f>
        <v>405751379</v>
      </c>
      <c r="D42" s="40">
        <f>SUM(D37:D41)</f>
        <v>414759788</v>
      </c>
      <c r="E42" s="40">
        <f>D42-C42</f>
        <v>9008409</v>
      </c>
      <c r="F42" s="41">
        <f t="shared" si="30"/>
        <v>2.2201795153972848E-2</v>
      </c>
      <c r="G42" s="42" t="s">
        <v>30</v>
      </c>
      <c r="H42" s="40">
        <f>SUM(H37:H41)</f>
        <v>405751379</v>
      </c>
      <c r="I42" s="40">
        <f>SUM(I37:I41)</f>
        <v>414759788</v>
      </c>
      <c r="J42" s="40">
        <f>I42-H42</f>
        <v>9008409</v>
      </c>
      <c r="K42" s="74">
        <f>IF(ISERROR(J42/H42),"",(J42/H42))</f>
        <v>2.2201795153972848E-2</v>
      </c>
      <c r="L42" s="4"/>
    </row>
    <row r="43" spans="1:13" s="8" customFormat="1" ht="20.100000000000001" customHeight="1">
      <c r="A43" s="71" t="s">
        <v>81</v>
      </c>
      <c r="B43" s="43" t="s">
        <v>4</v>
      </c>
      <c r="C43" s="44">
        <v>155862000</v>
      </c>
      <c r="D43" s="44">
        <v>155862000</v>
      </c>
      <c r="E43" s="47">
        <f t="shared" ref="E43:E46" si="35">D43-C43</f>
        <v>0</v>
      </c>
      <c r="F43" s="45">
        <f t="shared" si="30"/>
        <v>0</v>
      </c>
      <c r="G43" s="46" t="s">
        <v>37</v>
      </c>
      <c r="H43" s="44">
        <v>155862000</v>
      </c>
      <c r="I43" s="44">
        <v>155862000</v>
      </c>
      <c r="J43" s="47">
        <f t="shared" ref="J43:J53" si="36">I43-H43</f>
        <v>0</v>
      </c>
      <c r="K43" s="75">
        <f t="shared" ref="K43:K46" si="37">IF(ISERROR(J43/H43),"",(J43/H43))</f>
        <v>0</v>
      </c>
      <c r="L43" s="7"/>
    </row>
    <row r="44" spans="1:13" s="8" customFormat="1" ht="20.100000000000001" customHeight="1">
      <c r="A44" s="71" t="s">
        <v>52</v>
      </c>
      <c r="B44" s="65" t="s">
        <v>42</v>
      </c>
      <c r="C44" s="58">
        <v>38650402</v>
      </c>
      <c r="D44" s="52">
        <v>45973954</v>
      </c>
      <c r="E44" s="33">
        <f t="shared" si="35"/>
        <v>7323552</v>
      </c>
      <c r="F44" s="45">
        <f t="shared" si="30"/>
        <v>0.18948191017521629</v>
      </c>
      <c r="G44" s="38" t="s">
        <v>6</v>
      </c>
      <c r="H44" s="51">
        <v>43390520</v>
      </c>
      <c r="I44" s="51">
        <v>39407298</v>
      </c>
      <c r="J44" s="51">
        <f t="shared" ref="J44" si="38">I44-H44</f>
        <v>-3983222</v>
      </c>
      <c r="K44" s="75">
        <f t="shared" si="37"/>
        <v>-9.1799360782032574E-2</v>
      </c>
      <c r="L44" s="7"/>
    </row>
    <row r="45" spans="1:13" s="8" customFormat="1" ht="20.100000000000001" customHeight="1">
      <c r="A45" s="71" t="s">
        <v>83</v>
      </c>
      <c r="B45" s="54" t="s">
        <v>77</v>
      </c>
      <c r="C45" s="63"/>
      <c r="D45" s="57">
        <v>273</v>
      </c>
      <c r="E45" s="33">
        <f t="shared" ref="E45" si="39">D45-C45</f>
        <v>273</v>
      </c>
      <c r="F45" s="45">
        <v>1</v>
      </c>
      <c r="G45" s="38" t="s">
        <v>78</v>
      </c>
      <c r="H45" s="51">
        <v>0</v>
      </c>
      <c r="I45" s="51">
        <v>273</v>
      </c>
      <c r="J45" s="51">
        <f t="shared" ref="J45" si="40">I45-H45</f>
        <v>273</v>
      </c>
      <c r="K45" s="75">
        <v>1</v>
      </c>
      <c r="L45" s="7"/>
    </row>
    <row r="46" spans="1:13" s="8" customFormat="1" ht="20.100000000000001" customHeight="1">
      <c r="A46" s="81" t="s">
        <v>84</v>
      </c>
      <c r="B46" s="54" t="s">
        <v>43</v>
      </c>
      <c r="C46" s="57">
        <v>4740118</v>
      </c>
      <c r="D46" s="57">
        <v>4740118</v>
      </c>
      <c r="E46" s="37">
        <f t="shared" si="35"/>
        <v>0</v>
      </c>
      <c r="F46" s="45">
        <f t="shared" si="30"/>
        <v>0</v>
      </c>
      <c r="G46" s="38" t="s">
        <v>43</v>
      </c>
      <c r="H46" s="56">
        <v>0</v>
      </c>
      <c r="I46" s="56">
        <v>11306774</v>
      </c>
      <c r="J46" s="51">
        <v>11306774</v>
      </c>
      <c r="K46" s="75">
        <v>1</v>
      </c>
      <c r="L46" s="7"/>
    </row>
    <row r="47" spans="1:13" s="8" customFormat="1" ht="20.100000000000001" customHeight="1" thickBot="1">
      <c r="A47" s="73"/>
      <c r="B47" s="39" t="s">
        <v>28</v>
      </c>
      <c r="C47" s="40">
        <f>SUM(C43:C46)</f>
        <v>199252520</v>
      </c>
      <c r="D47" s="40">
        <f>SUM(D43:D46)</f>
        <v>206576345</v>
      </c>
      <c r="E47" s="40">
        <f>D47-C47</f>
        <v>7323825</v>
      </c>
      <c r="F47" s="41">
        <f>IF(ISERROR(E47/C47),"",(E47/C47))</f>
        <v>3.6756498738384838E-2</v>
      </c>
      <c r="G47" s="42" t="s">
        <v>30</v>
      </c>
      <c r="H47" s="40">
        <f>SUM(H43:H46)</f>
        <v>199252520</v>
      </c>
      <c r="I47" s="40">
        <f>SUM(I43:I46)</f>
        <v>206576345</v>
      </c>
      <c r="J47" s="40">
        <f>I47-H47</f>
        <v>7323825</v>
      </c>
      <c r="K47" s="74">
        <f>IF(ISERROR(J47/H47),"",(J47/H47))</f>
        <v>3.6756498738384838E-2</v>
      </c>
      <c r="L47" s="7"/>
    </row>
    <row r="48" spans="1:13" s="8" customFormat="1" ht="20.100000000000001" customHeight="1">
      <c r="A48" s="71" t="s">
        <v>82</v>
      </c>
      <c r="B48" s="43" t="s">
        <v>4</v>
      </c>
      <c r="C48" s="44">
        <v>124000000</v>
      </c>
      <c r="D48" s="44">
        <v>124000000</v>
      </c>
      <c r="E48" s="47">
        <f t="shared" ref="E48:E49" si="41">D48-C48</f>
        <v>0</v>
      </c>
      <c r="F48" s="45">
        <f t="shared" ref="F48:F51" si="42">IF(ISERROR(E48/C48),"",(E48/C48))</f>
        <v>0</v>
      </c>
      <c r="G48" s="46" t="s">
        <v>89</v>
      </c>
      <c r="H48" s="44">
        <v>124000000</v>
      </c>
      <c r="I48" s="44">
        <v>124000000</v>
      </c>
      <c r="J48" s="47">
        <f t="shared" ref="J48:J51" si="43">I48-H48</f>
        <v>0</v>
      </c>
      <c r="K48" s="75">
        <f t="shared" ref="K48:K51" si="44">IF(ISERROR(J48/H48),"",(J48/H48))</f>
        <v>0</v>
      </c>
      <c r="L48" s="7"/>
    </row>
    <row r="49" spans="1:13" s="8" customFormat="1" ht="24">
      <c r="A49" s="71" t="s">
        <v>93</v>
      </c>
      <c r="B49" s="65" t="s">
        <v>6</v>
      </c>
      <c r="C49" s="58">
        <v>0</v>
      </c>
      <c r="D49" s="52">
        <v>0</v>
      </c>
      <c r="E49" s="33">
        <f t="shared" si="41"/>
        <v>0</v>
      </c>
      <c r="F49" s="45">
        <v>0</v>
      </c>
      <c r="G49" s="38" t="s">
        <v>90</v>
      </c>
      <c r="H49" s="51">
        <v>0</v>
      </c>
      <c r="I49" s="51">
        <v>0</v>
      </c>
      <c r="J49" s="51">
        <f t="shared" si="43"/>
        <v>0</v>
      </c>
      <c r="K49" s="75">
        <v>0</v>
      </c>
      <c r="L49" s="7"/>
    </row>
    <row r="50" spans="1:13" s="8" customFormat="1" ht="20.100000000000001" customHeight="1">
      <c r="A50" s="71" t="s">
        <v>3</v>
      </c>
      <c r="B50" s="54" t="s">
        <v>77</v>
      </c>
      <c r="C50" s="63">
        <v>0</v>
      </c>
      <c r="D50" s="57">
        <v>1469</v>
      </c>
      <c r="E50" s="33">
        <f t="shared" ref="E50:E51" si="45">D50-C50</f>
        <v>1469</v>
      </c>
      <c r="F50" s="45">
        <v>1</v>
      </c>
      <c r="G50" s="38" t="s">
        <v>91</v>
      </c>
      <c r="H50" s="51">
        <v>0</v>
      </c>
      <c r="I50" s="51">
        <v>1469</v>
      </c>
      <c r="J50" s="51">
        <f t="shared" ref="J50" si="46">I50-H50</f>
        <v>1469</v>
      </c>
      <c r="K50" s="75">
        <v>1</v>
      </c>
      <c r="L50" s="7"/>
    </row>
    <row r="51" spans="1:13" s="8" customFormat="1" ht="20.100000000000001" customHeight="1">
      <c r="A51" s="81" t="s">
        <v>92</v>
      </c>
      <c r="B51" s="54" t="s">
        <v>2</v>
      </c>
      <c r="C51" s="57">
        <v>0</v>
      </c>
      <c r="D51" s="57">
        <v>0</v>
      </c>
      <c r="E51" s="37">
        <f t="shared" si="45"/>
        <v>0</v>
      </c>
      <c r="F51" s="45">
        <v>0</v>
      </c>
      <c r="G51" s="38" t="s">
        <v>2</v>
      </c>
      <c r="H51" s="51">
        <v>0</v>
      </c>
      <c r="I51" s="51">
        <v>0</v>
      </c>
      <c r="J51" s="51">
        <f t="shared" si="43"/>
        <v>0</v>
      </c>
      <c r="K51" s="75">
        <v>0</v>
      </c>
      <c r="L51" s="7"/>
    </row>
    <row r="52" spans="1:13" s="8" customFormat="1" ht="20.100000000000001" customHeight="1" thickBot="1">
      <c r="A52" s="73"/>
      <c r="B52" s="39" t="s">
        <v>28</v>
      </c>
      <c r="C52" s="40">
        <f>SUM(C48:C51)</f>
        <v>124000000</v>
      </c>
      <c r="D52" s="40">
        <f>SUM(D48:D51)</f>
        <v>124001469</v>
      </c>
      <c r="E52" s="40">
        <f>D52-C52</f>
        <v>1469</v>
      </c>
      <c r="F52" s="41">
        <f>IF(ISERROR(E52/C52),"",(E52/C52))</f>
        <v>1.1846774193548387E-5</v>
      </c>
      <c r="G52" s="42" t="s">
        <v>30</v>
      </c>
      <c r="H52" s="40">
        <f>SUM(H48:H51)</f>
        <v>124000000</v>
      </c>
      <c r="I52" s="40">
        <f>SUM(I48:I51)</f>
        <v>124001469</v>
      </c>
      <c r="J52" s="40">
        <f>I52-H52</f>
        <v>1469</v>
      </c>
      <c r="K52" s="74">
        <f>IF(ISERROR(J52/H52),"",(J52/H52))</f>
        <v>1.1846774193548387E-5</v>
      </c>
      <c r="L52" s="7"/>
    </row>
    <row r="53" spans="1:13" ht="20.100000000000001" customHeight="1" thickBot="1">
      <c r="A53" s="111" t="s">
        <v>31</v>
      </c>
      <c r="B53" s="112"/>
      <c r="C53" s="82">
        <f>SUM(C24,C36,C42,C18,C47,C12,C52,C30)</f>
        <v>2512251694</v>
      </c>
      <c r="D53" s="82">
        <f>SUM(D24,D36,D42,D18,D47,D12,D52,D30)</f>
        <v>2579072236</v>
      </c>
      <c r="E53" s="83">
        <f>D53-C53</f>
        <v>66820542</v>
      </c>
      <c r="F53" s="84">
        <f>IF(ISERROR(E53/C53),"",(E53/C53))</f>
        <v>2.6597869218115053E-2</v>
      </c>
      <c r="G53" s="85" t="s">
        <v>31</v>
      </c>
      <c r="H53" s="82">
        <f>SUM(H24,H36,H42,H18,H47,H12,H52,H30)</f>
        <v>2512251694</v>
      </c>
      <c r="I53" s="82">
        <f>SUM(I24,I36,I42,I18,I47,I12,I52,I30)</f>
        <v>2579072236</v>
      </c>
      <c r="J53" s="83">
        <f t="shared" si="36"/>
        <v>66820542</v>
      </c>
      <c r="K53" s="86">
        <f>IF(ISERROR(J53/H53),"",(J53/H53))</f>
        <v>2.6597869218115053E-2</v>
      </c>
      <c r="M53" s="5"/>
    </row>
    <row r="54" spans="1:13" ht="17.25" customHeight="1"/>
    <row r="55" spans="1:13" ht="17.100000000000001" customHeight="1"/>
  </sheetData>
  <mergeCells count="11">
    <mergeCell ref="A53:B53"/>
    <mergeCell ref="A2:K2"/>
    <mergeCell ref="A4:A6"/>
    <mergeCell ref="B4:F4"/>
    <mergeCell ref="G4:K4"/>
    <mergeCell ref="B5:B6"/>
    <mergeCell ref="E5:E6"/>
    <mergeCell ref="G5:G6"/>
    <mergeCell ref="J5:J6"/>
    <mergeCell ref="A3:E3"/>
    <mergeCell ref="J3:K3"/>
  </mergeCells>
  <phoneticPr fontId="1" type="noConversion"/>
  <printOptions horizontalCentered="1"/>
  <pageMargins left="0.59055118110236227" right="0.59055118110236227" top="0.59055118110236227" bottom="0.59055118110236227" header="0" footer="0.39370078740157483"/>
  <pageSetup paperSize="9" scale="69" firstPageNumber="8" orientation="portrait" useFirstPageNumber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새서식-1</vt:lpstr>
      <vt:lpstr>총괄표-2</vt:lpstr>
      <vt:lpstr>'새서식-1'!Print_Area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행정본부</dc:creator>
  <cp:lastModifiedBy>도희미</cp:lastModifiedBy>
  <cp:lastPrinted>2022-03-24T06:58:57Z</cp:lastPrinted>
  <dcterms:created xsi:type="dcterms:W3CDTF">2011-06-30T01:58:01Z</dcterms:created>
  <dcterms:modified xsi:type="dcterms:W3CDTF">2022-03-24T07:00:10Z</dcterms:modified>
</cp:coreProperties>
</file>